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RADPR_Business_Systems\Projects\HR Systems Review\MyHRII\MyHRII - Training\Annual leave Absence training\"/>
    </mc:Choice>
  </mc:AlternateContent>
  <xr:revisionPtr revIDLastSave="0" documentId="13_ncr:1_{896E5936-87BD-4470-8D07-12DE254C859B}" xr6:coauthVersionLast="47" xr6:coauthVersionMax="47" xr10:uidLastSave="{00000000-0000-0000-0000-000000000000}"/>
  <bookViews>
    <workbookView xWindow="28680" yWindow="-120" windowWidth="29040" windowHeight="15720" xr2:uid="{00000000-000D-0000-FFFF-FFFF00000000}"/>
  </bookViews>
  <sheets>
    <sheet name="Overview" sheetId="14" r:id="rId1"/>
    <sheet name="1 - Part Time, Full Year" sheetId="7" r:id="rId2"/>
    <sheet name="2 - Part Time, Part Year" sheetId="8" r:id="rId3"/>
    <sheet name="3 - Full Time, Part Year" sheetId="10" r:id="rId4"/>
    <sheet name="Data" sheetId="13" state="hidden" r:id="rId5"/>
  </sheets>
  <definedNames>
    <definedName name="Friday1">'1 - Part Time, Full Year'!$I$13</definedName>
    <definedName name="Friday2">'2 - Part Time, Part Year'!$I$15</definedName>
    <definedName name="Monday1">'1 - Part Time, Full Year'!$E$13</definedName>
    <definedName name="Monday2">'2 - Part Time, Part Year'!$E$15</definedName>
    <definedName name="Saturday1">'1 - Part Time, Full Year'!$J$13</definedName>
    <definedName name="Saturday2">'2 - Part Time, Part Year'!$J$15</definedName>
    <definedName name="Sunday1">'1 - Part Time, Full Year'!$D$13</definedName>
    <definedName name="Sunday2">'2 - Part Time, Part Year'!$D$15</definedName>
    <definedName name="Thursday1">'1 - Part Time, Full Year'!$H$13</definedName>
    <definedName name="Thursday2">'2 - Part Time, Part Year'!$H$15</definedName>
    <definedName name="Tuesday1">'1 - Part Time, Full Year'!$F$13</definedName>
    <definedName name="Tuesday2">'2 - Part Time, Part Year'!$F$15</definedName>
    <definedName name="Wednesday1">'1 - Part Time, Full Year'!$G$13</definedName>
    <definedName name="Wednesday2">'2 - Part Time, Part Year'!$G$15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8" l="1"/>
  <c r="Q15" i="8" s="1"/>
  <c r="P23" i="8"/>
  <c r="O23" i="8"/>
  <c r="N23" i="8"/>
  <c r="M23" i="8"/>
  <c r="L23" i="8"/>
  <c r="K23" i="8"/>
  <c r="J23" i="8"/>
  <c r="I23" i="8"/>
  <c r="H23" i="8"/>
  <c r="G23" i="8"/>
  <c r="F23" i="8"/>
  <c r="E23" i="8"/>
  <c r="D23" i="8"/>
  <c r="C23" i="8"/>
  <c r="E22" i="8"/>
  <c r="F22" i="8"/>
  <c r="G22" i="8"/>
  <c r="H22" i="8"/>
  <c r="I22" i="8"/>
  <c r="J22" i="8"/>
  <c r="K22" i="8"/>
  <c r="L22" i="8"/>
  <c r="M22" i="8"/>
  <c r="N22" i="8"/>
  <c r="O22" i="8"/>
  <c r="P22" i="8"/>
  <c r="D22" i="8"/>
  <c r="C22" i="8"/>
  <c r="P21" i="8"/>
  <c r="O21" i="8"/>
  <c r="N21" i="8"/>
  <c r="M21" i="8"/>
  <c r="L21" i="8"/>
  <c r="K21" i="8"/>
  <c r="J21" i="8"/>
  <c r="I21" i="8"/>
  <c r="H21" i="8"/>
  <c r="G21" i="8"/>
  <c r="F21" i="8"/>
  <c r="E21" i="8"/>
  <c r="D21" i="8"/>
  <c r="C21" i="8"/>
  <c r="C29" i="7"/>
  <c r="P20" i="8"/>
  <c r="O20" i="8"/>
  <c r="N20" i="8"/>
  <c r="M20" i="8"/>
  <c r="L20" i="8"/>
  <c r="K20" i="8"/>
  <c r="J20" i="8"/>
  <c r="I20" i="8"/>
  <c r="H20" i="8"/>
  <c r="G20" i="8"/>
  <c r="F20" i="8"/>
  <c r="E20" i="8"/>
  <c r="D20" i="8"/>
  <c r="C20" i="8"/>
  <c r="M7" i="10"/>
  <c r="M7" i="8"/>
  <c r="M7" i="7"/>
  <c r="O13" i="7" l="1"/>
  <c r="Q13" i="7" s="1"/>
  <c r="P31" i="7"/>
  <c r="O31" i="7"/>
  <c r="N31" i="7"/>
  <c r="M31" i="7"/>
  <c r="L31" i="7"/>
  <c r="K31" i="7"/>
  <c r="J31" i="7"/>
  <c r="I31" i="7"/>
  <c r="H31" i="7"/>
  <c r="G31" i="7"/>
  <c r="F31" i="7"/>
  <c r="E31" i="7"/>
  <c r="D31" i="7"/>
  <c r="C31" i="7"/>
  <c r="C30" i="7"/>
  <c r="P29" i="7"/>
  <c r="P30" i="7" s="1"/>
  <c r="O29" i="7"/>
  <c r="N29" i="7"/>
  <c r="N30" i="7"/>
  <c r="M29" i="7"/>
  <c r="L29" i="7"/>
  <c r="L30" i="7" s="1"/>
  <c r="K29" i="7"/>
  <c r="K30" i="7" s="1"/>
  <c r="J29" i="7"/>
  <c r="J30" i="7" s="1"/>
  <c r="I29" i="7"/>
  <c r="I30" i="7" s="1"/>
  <c r="H29" i="7"/>
  <c r="H30" i="7" s="1"/>
  <c r="G29" i="7"/>
  <c r="G30" i="7" s="1"/>
  <c r="F29" i="7"/>
  <c r="F30" i="7" s="1"/>
  <c r="E29" i="7"/>
  <c r="E30" i="7" s="1"/>
  <c r="D29" i="7"/>
  <c r="D30" i="7" s="1"/>
  <c r="P28" i="7"/>
  <c r="O28" i="7"/>
  <c r="N28" i="7"/>
  <c r="M28" i="7"/>
  <c r="L28" i="7"/>
  <c r="K28" i="7"/>
  <c r="J28" i="7"/>
  <c r="I28" i="7"/>
  <c r="H28" i="7"/>
  <c r="G28" i="7"/>
  <c r="F28" i="7"/>
  <c r="E28" i="7"/>
  <c r="D28" i="7"/>
  <c r="C28" i="7"/>
  <c r="M30" i="7"/>
  <c r="O30" i="7"/>
  <c r="C2" i="14"/>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alcChain>
</file>

<file path=xl/sharedStrings.xml><?xml version="1.0" encoding="utf-8"?>
<sst xmlns="http://schemas.openxmlformats.org/spreadsheetml/2006/main" count="148" uniqueCount="99">
  <si>
    <t>FTE:</t>
  </si>
  <si>
    <t>Working Pattern:</t>
  </si>
  <si>
    <t>Weekly Hours:</t>
  </si>
  <si>
    <t xml:space="preserve"> Enter hours for each work day</t>
  </si>
  <si>
    <t>Sunday</t>
  </si>
  <si>
    <t>Monday</t>
  </si>
  <si>
    <t>Tuesday</t>
  </si>
  <si>
    <t>Wednesday</t>
  </si>
  <si>
    <t>Thursday</t>
  </si>
  <si>
    <t>Friday</t>
  </si>
  <si>
    <t>Saturday</t>
  </si>
  <si>
    <t>Full time leave allocation (27 days @ 7.3 hours = 197.10 hours) multiplied by FTE</t>
  </si>
  <si>
    <t>Addition of part 1 and part 2 (above)</t>
  </si>
  <si>
    <t>Addition of all hours in the table (below)</t>
  </si>
  <si>
    <t>Subtraction of part 4 from part 3 (above)</t>
  </si>
  <si>
    <t xml:space="preserve">Date           </t>
  </si>
  <si>
    <t xml:space="preserve">Day      </t>
  </si>
  <si>
    <t xml:space="preserve">Hours   </t>
  </si>
  <si>
    <t xml:space="preserve">Type        </t>
  </si>
  <si>
    <t>CD</t>
  </si>
  <si>
    <t>BH</t>
  </si>
  <si>
    <t>Hours</t>
  </si>
  <si>
    <t>From:</t>
  </si>
  <si>
    <t>To:</t>
  </si>
  <si>
    <t xml:space="preserve">TOTAL ANNUAL LEAVE ENTITLEMENT </t>
  </si>
  <si>
    <t>Start:</t>
  </si>
  <si>
    <t xml:space="preserve">Basic annual leave entitlement hours based on FTE </t>
  </si>
  <si>
    <t xml:space="preserve">Additional leave hours added for closure days/bank holidays </t>
  </si>
  <si>
    <t xml:space="preserve">Total of annual leave entitlement and closure days/bank holidays </t>
  </si>
  <si>
    <t xml:space="preserve">Total working hours that fall on closure days or bank holidays </t>
  </si>
  <si>
    <t xml:space="preserve">Employee Details: 
</t>
  </si>
  <si>
    <t>Annual Leave Entitlement - Part Time Employees, Full Year</t>
  </si>
  <si>
    <t>Annual Leave Entitlement - Full Time Employees, Part Year</t>
  </si>
  <si>
    <t xml:space="preserve"> </t>
  </si>
  <si>
    <t>Based on the work pattern above, this will populate the number hours per CD or BH below</t>
  </si>
  <si>
    <t>Period of calculation:</t>
  </si>
  <si>
    <t>Step 5:</t>
  </si>
  <si>
    <t>Calculate part month entitlement:  Monthly entitlement (Step 2) / total working days (Step 3) x Days worked (Step 4)</t>
  </si>
  <si>
    <t>PART 1: COMPLETE MONTHS LEAVE</t>
  </si>
  <si>
    <t>Use this section to calculate the leave entitlement for any complete months worked</t>
  </si>
  <si>
    <t>PART 2: PART MONTH ENTITLEMENT</t>
  </si>
  <si>
    <t>Add together the result of Part 1 (Step 3) and the result of Part 2 (Step 5)</t>
  </si>
  <si>
    <t xml:space="preserve">Step 4: </t>
  </si>
  <si>
    <t>Calculate the total number of days worked in the month, where only part of the month will be worked</t>
  </si>
  <si>
    <t>Step 3:</t>
  </si>
  <si>
    <t>Calculate the total number of working days available in the month, where only part of the month will be worked</t>
  </si>
  <si>
    <t xml:space="preserve">Step 2: </t>
  </si>
  <si>
    <t>Calculate monthly entitlement: 197.10 / 12 (months)</t>
  </si>
  <si>
    <t xml:space="preserve">Step 1: </t>
  </si>
  <si>
    <t>Standard UCL entitlement = 197.10 hours</t>
  </si>
  <si>
    <t>Calculate entitlement for the complete months worked : Result of Step 2 x number of complete months</t>
  </si>
  <si>
    <t>Use this section to calculate a part months leave entitlement where either the start of the period or the end of the period is not a complete month</t>
  </si>
  <si>
    <t xml:space="preserve"> Total leave entitlement</t>
  </si>
  <si>
    <t xml:space="preserve">Step 6: </t>
  </si>
  <si>
    <t xml:space="preserve">Step 5: </t>
  </si>
  <si>
    <t>Step 7:</t>
  </si>
  <si>
    <t>Using the table above, calculate the total number of hours for the CD and BH between the ‘From’ and ‘To’ date:</t>
  </si>
  <si>
    <t xml:space="preserve"> Calculate: Results of Step 4 + Step 6 - Step 7:</t>
  </si>
  <si>
    <t>Step 4:</t>
  </si>
  <si>
    <t>Calculate number of working days between the 'From' and 'To' date, on which the days in the work pattern occur:</t>
  </si>
  <si>
    <t>Complete the following calculation:  the result of Step 3 divided by Step 2, multiplied by Step 1</t>
  </si>
  <si>
    <t>Step 2:</t>
  </si>
  <si>
    <t>Step 1:</t>
  </si>
  <si>
    <t>Complete the following calculation: multiply the result of Step 5 by 7.3, then multiply by FTE</t>
  </si>
  <si>
    <t>Calculate the annual leave entitlement in hours (prior to adjustment): 197.10 multiplied by the FTE:</t>
  </si>
  <si>
    <t>1 - Full year leave entitlement for a Part time employee</t>
  </si>
  <si>
    <t>2 - Part year leave entitlement for a Part time employee</t>
  </si>
  <si>
    <t>3 - Part year leave entitlement for a Full time employee</t>
  </si>
  <si>
    <t>This will work out the leave entitlement for a part time employee across the full leave year, taking in to account any adjustments for bank holidays and closure days based on the individual's working pattern.</t>
  </si>
  <si>
    <t>This will work out the leave entitlement for a part time employee who has started and/or left part way through the leave year, taking in to account any adjustments for bank holidays and closure days based on the individual's working pattern.</t>
  </si>
  <si>
    <t>This will work out the leave entitlement for a full time employee who has started and/or left part way through the leave year.</t>
  </si>
  <si>
    <t>Annual Leave Entitlement - Part Time Employees, Part Year</t>
  </si>
  <si>
    <t>UCL Closure Days (CD) and Bank Holidays (BH) in the leave year</t>
  </si>
  <si>
    <t>Calculate the total number of days, in the leave year, on which the days in the work pattern occur:</t>
  </si>
  <si>
    <t xml:space="preserve">Actual leave entitlement hours for the leave year </t>
  </si>
  <si>
    <t>Calculate total number of CD and BH that occur between the 'From' and 'To' date:</t>
  </si>
  <si>
    <t>Leave Year:</t>
  </si>
  <si>
    <t>1st October 2023 to 30th September 2024</t>
  </si>
  <si>
    <t>Start of leave year:</t>
  </si>
  <si>
    <t>BH = Bank Holiday</t>
  </si>
  <si>
    <t>End of leave year:</t>
  </si>
  <si>
    <t>CD = Closure Day</t>
  </si>
  <si>
    <t>Christmas Day</t>
  </si>
  <si>
    <t>Boxing Day</t>
  </si>
  <si>
    <t>UCL Christmas Closure</t>
  </si>
  <si>
    <t>New Year's Day</t>
  </si>
  <si>
    <t>UCL Easter Closure</t>
  </si>
  <si>
    <t>Good Friday</t>
  </si>
  <si>
    <t>Easter Monday</t>
  </si>
  <si>
    <t>Early May Bank Holiday</t>
  </si>
  <si>
    <t>Spring Bank Holiday</t>
  </si>
  <si>
    <t>Summer Bank Holiday</t>
  </si>
  <si>
    <t>The bank holidays and closure days can be found here:</t>
  </si>
  <si>
    <t>www.ucl.ac.uk/students/life-ucl/term-dates-and-closures-2023-24</t>
  </si>
  <si>
    <r>
      <rPr>
        <b/>
        <sz val="10"/>
        <color theme="1"/>
        <rFont val="Calibri"/>
        <family val="2"/>
      </rPr>
      <t>Who can these calculation templates be used for?</t>
    </r>
    <r>
      <rPr>
        <sz val="10"/>
        <color theme="1"/>
        <rFont val="Calibri"/>
        <family val="2"/>
      </rPr>
      <t xml:space="preserve">
These calculation templates can be used for any employees on standard UCL terms and conditions, who work full time, part time or have multiple assignments. Where an individual has multiple assignments, the leave entitlement for each assignment will need to be calculated independently.</t>
    </r>
    <r>
      <rPr>
        <sz val="8"/>
        <color theme="1"/>
        <rFont val="Calibri"/>
        <family val="2"/>
      </rPr>
      <t xml:space="preserve">  
</t>
    </r>
    <r>
      <rPr>
        <sz val="10"/>
        <color theme="1"/>
        <rFont val="Calibri"/>
        <family val="2"/>
      </rPr>
      <t xml:space="preserve">These calculation templates </t>
    </r>
    <r>
      <rPr>
        <b/>
        <sz val="10"/>
        <color theme="1"/>
        <rFont val="Calibri"/>
        <family val="2"/>
      </rPr>
      <t>cannot</t>
    </r>
    <r>
      <rPr>
        <sz val="10"/>
        <color theme="1"/>
        <rFont val="Calibri"/>
        <family val="2"/>
      </rPr>
      <t xml:space="preserve"> be used for any employees who:
- Have a multiple week work pattern
- Work compressed hours
- Are not on standard UCL terms and conditions (for example, TUPE from another organisation).
</t>
    </r>
    <r>
      <rPr>
        <b/>
        <sz val="10"/>
        <color theme="1"/>
        <rFont val="Calibri"/>
        <family val="2"/>
      </rPr>
      <t xml:space="preserve">Note: </t>
    </r>
    <r>
      <rPr>
        <sz val="10"/>
        <color theme="1"/>
        <rFont val="Calibri"/>
        <family val="2"/>
      </rPr>
      <t>If you have an employee who changes their hours per week during the leave year, multiple calculators will need to used to calculate the part year entitlements for the different period of time.
For example:
- Where an employee changes their hours from part time to full time, or vice versa, a combination of calculation templates 2 and 3 will need to be used.
- Where an employee changes their hours from part time to part time, calculation template 2 can be used for both calculations.
The calculation templates will take in to account any adjustments for bank holidays and closure days for part time leave calculations, based on the individual's working pattern.</t>
    </r>
  </si>
  <si>
    <t>Total number of bank holidays and closure days (14 days @ 7.3 hours = 102.2 hours) multiplied by FTE</t>
  </si>
  <si>
    <r>
      <rPr>
        <b/>
        <sz val="9"/>
        <color theme="1"/>
        <rFont val="Calibri"/>
        <family val="2"/>
        <scheme val="minor"/>
      </rPr>
      <t>Note:</t>
    </r>
    <r>
      <rPr>
        <sz val="9"/>
        <color theme="1"/>
        <rFont val="Calibri"/>
        <family val="2"/>
        <scheme val="minor"/>
      </rPr>
      <t xml:space="preserve"> this calculation template is designed for individuals on standard UCL Terms and Conditions only.</t>
    </r>
  </si>
  <si>
    <r>
      <rPr>
        <b/>
        <sz val="9"/>
        <rFont val="Calibri"/>
        <family val="2"/>
        <scheme val="minor"/>
      </rPr>
      <t>Note:</t>
    </r>
    <r>
      <rPr>
        <sz val="9"/>
        <rFont val="Calibri"/>
        <family val="2"/>
        <scheme val="minor"/>
      </rPr>
      <t xml:space="preserve"> this calculation template is designed for individuals on standard UCL Terms and Conditions only.</t>
    </r>
  </si>
  <si>
    <t>Annual Leave Calculation Templates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</si>
</sst>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dd\-mmm\-yyyy"/>
    <numFmt numFmtId="166" formatCode="0.00000"/>
    <numFmt numFmtId="167" formatCode="ddd"/>
    <numFmt numFmtId="168" formatCode="dddd"/>
  </numFmts>
  <fonts count="39"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10"/>
      <name val="Calibri"/>
      <family val="2"/>
      <scheme val="minor"/>
    </font>
    <font>
      <b/>
      <sz val="15"/>
      <name val="Calibri"/>
      <family val="2"/>
      <scheme val="minor"/>
    </font>
    <font>
      <b/>
      <sz val="12"/>
      <name val="Calibri"/>
      <family val="2"/>
      <scheme val="minor"/>
    </font>
    <font>
      <sz val="9"/>
      <name val="Calibri"/>
      <family val="2"/>
      <scheme val="minor"/>
    </font>
    <font>
      <b/>
      <sz val="9"/>
      <name val="Calibri"/>
      <family val="2"/>
      <scheme val="minor"/>
    </font>
    <font>
      <b/>
      <sz val="11"/>
      <name val="Calibri"/>
      <family val="2"/>
      <scheme val="minor"/>
    </font>
    <font>
      <sz val="12"/>
      <color theme="1"/>
      <name val="Calibri"/>
      <family val="2"/>
    </font>
    <font>
      <sz val="16"/>
      <color rgb="FF000000"/>
      <name val="Calibri"/>
      <family val="2"/>
    </font>
    <font>
      <b/>
      <sz val="12"/>
      <color theme="1"/>
      <name val="Calibri"/>
      <family val="2"/>
    </font>
    <font>
      <b/>
      <sz val="11"/>
      <color theme="1"/>
      <name val="Calibri"/>
      <family val="2"/>
    </font>
    <font>
      <b/>
      <sz val="10"/>
      <color theme="1"/>
      <name val="Calibri"/>
      <family val="2"/>
    </font>
    <font>
      <sz val="11"/>
      <color theme="1"/>
      <name val="Calibri"/>
      <family val="2"/>
    </font>
    <font>
      <sz val="14"/>
      <color theme="1"/>
      <name val="Calibri"/>
      <family val="2"/>
    </font>
    <font>
      <u/>
      <sz val="10"/>
      <color theme="10"/>
      <name val="Calibri"/>
      <family val="2"/>
    </font>
    <font>
      <b/>
      <sz val="11"/>
      <name val="Calibri"/>
      <family val="2"/>
    </font>
    <font>
      <sz val="12"/>
      <color rgb="FF0B0C0C"/>
      <name val="Calibri"/>
      <family val="2"/>
    </font>
    <font>
      <sz val="12"/>
      <color theme="1"/>
      <name val="Calibri"/>
      <family val="2"/>
      <scheme val="minor"/>
    </font>
    <font>
      <sz val="8"/>
      <color theme="1"/>
      <name val="Calibri"/>
      <family val="2"/>
    </font>
    <font>
      <b/>
      <sz val="15"/>
      <color theme="1"/>
      <name val="Calibri"/>
      <family val="2"/>
    </font>
  </fonts>
  <fills count="6">
    <fill>
      <patternFill patternType="none"/>
    </fill>
    <fill>
      <patternFill patternType="gray125"/>
    </fill>
    <fill>
      <patternFill patternType="solid">
        <fgColor rgb="FFDAE8EE"/>
        <bgColor indexed="64"/>
      </patternFill>
    </fill>
    <fill>
      <patternFill patternType="solid">
        <fgColor rgb="FF8DB9CA"/>
        <bgColor indexed="64"/>
      </patternFill>
    </fill>
    <fill>
      <patternFill patternType="solid">
        <fgColor theme="7" tint="0.79998168889431442"/>
        <bgColor indexed="64"/>
      </patternFill>
    </fill>
    <fill>
      <patternFill patternType="solid">
        <fgColor rgb="FFFFF2CC"/>
        <bgColor indexed="64"/>
      </patternFill>
    </fill>
  </fills>
  <borders count="20">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70C0"/>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9" fillId="0" borderId="0"/>
    <xf numFmtId="0" fontId="33" fillId="0" borderId="0" applyNumberFormat="0" applyFill="0" applyBorder="0" applyAlignment="0" applyProtection="0"/>
    <xf numFmtId="0" fontId="1" fillId="0" borderId="0"/>
  </cellStyleXfs>
  <cellXfs count="176">
    <xf numFmtId="0" fontId="0" fillId="0" borderId="0" xfId="0"/>
    <xf numFmtId="0" fontId="9" fillId="0" borderId="0" xfId="1"/>
    <xf numFmtId="0" fontId="9" fillId="2" borderId="0" xfId="1" applyFill="1"/>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center" vertical="center"/>
    </xf>
    <xf numFmtId="0" fontId="15" fillId="0" borderId="0" xfId="1" applyFont="1" applyAlignment="1">
      <alignment vertical="center"/>
    </xf>
    <xf numFmtId="0" fontId="11" fillId="0" borderId="0" xfId="1" applyFont="1" applyAlignment="1">
      <alignment horizontal="center" vertical="center"/>
    </xf>
    <xf numFmtId="0" fontId="9" fillId="0" borderId="0" xfId="1" applyAlignment="1">
      <alignment vertical="center"/>
    </xf>
    <xf numFmtId="0" fontId="10" fillId="0" borderId="0" xfId="1" applyFont="1" applyAlignment="1">
      <alignment horizontal="right"/>
    </xf>
    <xf numFmtId="0" fontId="10" fillId="0" borderId="0" xfId="1" applyFont="1" applyAlignment="1">
      <alignment horizontal="left" vertical="center" wrapText="1"/>
    </xf>
    <xf numFmtId="0" fontId="10" fillId="0" borderId="0" xfId="1" applyFont="1" applyAlignment="1">
      <alignment horizontal="left" vertical="center"/>
    </xf>
    <xf numFmtId="0" fontId="9" fillId="0" borderId="0" xfId="1" applyAlignment="1">
      <alignment horizontal="center" vertical="center"/>
    </xf>
    <xf numFmtId="0" fontId="13" fillId="0" borderId="0" xfId="1" applyFont="1" applyAlignment="1">
      <alignment vertical="center"/>
    </xf>
    <xf numFmtId="0" fontId="10" fillId="0" borderId="0" xfId="1" applyFont="1" applyAlignment="1">
      <alignment horizontal="right" vertical="center"/>
    </xf>
    <xf numFmtId="0" fontId="9" fillId="0" borderId="0" xfId="1" applyAlignment="1">
      <alignment horizontal="right" vertical="center" wrapText="1"/>
    </xf>
    <xf numFmtId="0" fontId="9" fillId="0" borderId="0" xfId="1" applyAlignment="1">
      <alignment horizontal="right" vertical="center"/>
    </xf>
    <xf numFmtId="0" fontId="15" fillId="0" borderId="0" xfId="1" applyFont="1" applyAlignment="1">
      <alignment horizontal="center" vertical="top"/>
    </xf>
    <xf numFmtId="0" fontId="14" fillId="0" borderId="0" xfId="1" applyFont="1" applyAlignment="1">
      <alignment horizontal="center" vertical="center"/>
    </xf>
    <xf numFmtId="0" fontId="10" fillId="2" borderId="0" xfId="1" applyFont="1" applyFill="1" applyAlignment="1">
      <alignment horizontal="left" vertical="center"/>
    </xf>
    <xf numFmtId="0" fontId="10" fillId="2" borderId="0" xfId="1" applyFont="1" applyFill="1" applyAlignment="1">
      <alignment vertical="center"/>
    </xf>
    <xf numFmtId="0" fontId="10" fillId="2" borderId="0" xfId="1" applyFont="1" applyFill="1" applyAlignment="1">
      <alignment horizontal="right" vertical="center"/>
    </xf>
    <xf numFmtId="0" fontId="17" fillId="2" borderId="0" xfId="1" applyFont="1" applyFill="1" applyAlignment="1">
      <alignment horizontal="left" vertical="center" wrapText="1"/>
    </xf>
    <xf numFmtId="0" fontId="17" fillId="0" borderId="0" xfId="1" applyFont="1" applyAlignment="1">
      <alignment horizontal="right" vertical="center" wrapText="1"/>
    </xf>
    <xf numFmtId="0" fontId="18" fillId="0" borderId="0" xfId="1" applyFont="1"/>
    <xf numFmtId="0" fontId="21" fillId="0" borderId="0" xfId="1" applyFont="1" applyAlignment="1">
      <alignment vertical="center"/>
    </xf>
    <xf numFmtId="0" fontId="22" fillId="0" borderId="0" xfId="1" applyFont="1" applyAlignment="1">
      <alignment vertical="center"/>
    </xf>
    <xf numFmtId="0" fontId="22" fillId="0" borderId="0" xfId="1" applyFont="1" applyAlignment="1">
      <alignment horizontal="center" vertical="center"/>
    </xf>
    <xf numFmtId="0" fontId="23" fillId="0" borderId="0" xfId="1" applyFont="1" applyAlignment="1">
      <alignment vertical="center"/>
    </xf>
    <xf numFmtId="0" fontId="21" fillId="0" borderId="0" xfId="1" applyFont="1" applyAlignment="1">
      <alignment horizontal="center" vertical="center"/>
    </xf>
    <xf numFmtId="0" fontId="18" fillId="0" borderId="0" xfId="1" applyFont="1" applyAlignment="1">
      <alignment vertical="center"/>
    </xf>
    <xf numFmtId="0" fontId="25" fillId="0" borderId="0" xfId="1" applyFont="1" applyAlignment="1">
      <alignment horizontal="left" vertical="center" wrapText="1"/>
    </xf>
    <xf numFmtId="0" fontId="25" fillId="0" borderId="0" xfId="1" applyFont="1" applyAlignment="1">
      <alignment horizontal="left" vertical="center"/>
    </xf>
    <xf numFmtId="0" fontId="18" fillId="0" borderId="0" xfId="1" applyFont="1" applyAlignment="1">
      <alignment horizontal="center" vertical="center"/>
    </xf>
    <xf numFmtId="0" fontId="20" fillId="0" borderId="0" xfId="1" applyFont="1" applyAlignment="1">
      <alignment vertical="center"/>
    </xf>
    <xf numFmtId="0" fontId="18" fillId="3" borderId="0" xfId="1" applyFont="1" applyFill="1" applyAlignment="1">
      <alignment vertical="center"/>
    </xf>
    <xf numFmtId="0" fontId="18" fillId="3" borderId="0" xfId="1" applyFont="1" applyFill="1"/>
    <xf numFmtId="0" fontId="25" fillId="3" borderId="0" xfId="1" applyFont="1" applyFill="1" applyAlignment="1">
      <alignment horizontal="left" vertical="center"/>
    </xf>
    <xf numFmtId="0" fontId="25" fillId="3" borderId="0" xfId="1" applyFont="1" applyFill="1" applyAlignment="1">
      <alignment vertical="center"/>
    </xf>
    <xf numFmtId="0" fontId="25" fillId="3" borderId="0" xfId="1" applyFont="1" applyFill="1" applyAlignment="1">
      <alignment horizontal="right" vertical="center"/>
    </xf>
    <xf numFmtId="0" fontId="25" fillId="0" borderId="0" xfId="1" applyFont="1" applyAlignment="1">
      <alignment vertical="center"/>
    </xf>
    <xf numFmtId="0" fontId="25" fillId="0" borderId="0" xfId="1" applyFont="1" applyAlignment="1">
      <alignment horizontal="right" vertical="center"/>
    </xf>
    <xf numFmtId="0" fontId="10" fillId="0" borderId="0" xfId="1" applyFont="1" applyAlignment="1">
      <alignment vertical="center"/>
    </xf>
    <xf numFmtId="164" fontId="10" fillId="0" borderId="0" xfId="1" applyNumberFormat="1" applyFont="1" applyAlignment="1">
      <alignment horizontal="center" vertical="center"/>
    </xf>
    <xf numFmtId="0" fontId="8" fillId="0" borderId="0" xfId="1" applyFont="1" applyAlignment="1">
      <alignment vertical="center"/>
    </xf>
    <xf numFmtId="0" fontId="27" fillId="0" borderId="0" xfId="0" applyFont="1" applyAlignment="1">
      <alignment horizontal="left" vertical="center" readingOrder="1"/>
    </xf>
    <xf numFmtId="0" fontId="8" fillId="0" borderId="0" xfId="1" applyFont="1"/>
    <xf numFmtId="0" fontId="8" fillId="2" borderId="0" xfId="1" applyFont="1" applyFill="1"/>
    <xf numFmtId="0" fontId="28" fillId="0" borderId="0" xfId="0" applyFont="1" applyAlignment="1">
      <alignment vertical="top"/>
    </xf>
    <xf numFmtId="0" fontId="9" fillId="0" borderId="0" xfId="1" applyAlignment="1">
      <alignment vertical="top"/>
    </xf>
    <xf numFmtId="0" fontId="9" fillId="2" borderId="0" xfId="1" applyFill="1" applyAlignment="1">
      <alignment vertical="top"/>
    </xf>
    <xf numFmtId="0" fontId="8" fillId="0" borderId="0" xfId="1" applyFont="1" applyAlignment="1">
      <alignment horizontal="left" vertical="center"/>
    </xf>
    <xf numFmtId="0" fontId="8" fillId="0" borderId="0" xfId="1" applyFont="1" applyAlignment="1">
      <alignment horizontal="right" vertical="center"/>
    </xf>
    <xf numFmtId="164" fontId="8" fillId="0" borderId="0" xfId="1" applyNumberFormat="1" applyFont="1" applyAlignment="1">
      <alignment horizontal="center" vertical="center"/>
    </xf>
    <xf numFmtId="0" fontId="12" fillId="3" borderId="0" xfId="1" applyFont="1" applyFill="1" applyAlignment="1">
      <alignment horizontal="left" vertical="center"/>
    </xf>
    <xf numFmtId="0" fontId="12" fillId="0" borderId="0" xfId="1" applyFont="1" applyAlignment="1">
      <alignment horizontal="left" vertical="center"/>
    </xf>
    <xf numFmtId="164" fontId="12" fillId="0" borderId="0" xfId="1" applyNumberFormat="1" applyFont="1" applyAlignment="1">
      <alignment horizontal="left" vertical="center"/>
    </xf>
    <xf numFmtId="0" fontId="22" fillId="3" borderId="0" xfId="1" applyFont="1" applyFill="1" applyAlignment="1">
      <alignment horizontal="center" vertical="center"/>
    </xf>
    <xf numFmtId="0" fontId="7" fillId="0" borderId="0" xfId="1" applyFont="1" applyAlignment="1">
      <alignment vertical="top"/>
    </xf>
    <xf numFmtId="0" fontId="29" fillId="0" borderId="0" xfId="0" applyFont="1" applyAlignment="1">
      <alignment vertical="top"/>
    </xf>
    <xf numFmtId="165" fontId="18" fillId="0" borderId="0" xfId="1" applyNumberFormat="1" applyFont="1" applyAlignment="1">
      <alignment horizontal="center" vertical="center" wrapText="1"/>
    </xf>
    <xf numFmtId="0" fontId="18" fillId="0" borderId="0" xfId="1" applyFont="1" applyAlignment="1">
      <alignment horizontal="center" vertical="center" wrapText="1"/>
    </xf>
    <xf numFmtId="0" fontId="19" fillId="0" borderId="0" xfId="1" applyFont="1" applyAlignment="1">
      <alignment horizontal="center" vertical="center" wrapText="1"/>
    </xf>
    <xf numFmtId="0" fontId="17" fillId="0" borderId="0" xfId="1" applyFont="1" applyAlignment="1">
      <alignment horizontal="left" vertical="center" wrapText="1"/>
    </xf>
    <xf numFmtId="0" fontId="6" fillId="0" borderId="0" xfId="1" applyFont="1" applyAlignment="1">
      <alignment horizontal="left" vertical="center"/>
    </xf>
    <xf numFmtId="0" fontId="22" fillId="0" borderId="0" xfId="1" applyFont="1" applyAlignment="1">
      <alignment horizontal="left" vertical="center"/>
    </xf>
    <xf numFmtId="0" fontId="22" fillId="3" borderId="0" xfId="1" applyFont="1" applyFill="1" applyAlignment="1">
      <alignment vertical="center"/>
    </xf>
    <xf numFmtId="0" fontId="0" fillId="0" borderId="0" xfId="0" applyAlignment="1">
      <alignment horizontal="right" vertical="center"/>
    </xf>
    <xf numFmtId="0" fontId="22" fillId="3" borderId="0" xfId="1" applyFont="1" applyFill="1" applyAlignment="1">
      <alignment horizontal="left" vertical="center"/>
    </xf>
    <xf numFmtId="164" fontId="22" fillId="0" borderId="0" xfId="1" applyNumberFormat="1" applyFont="1" applyAlignment="1">
      <alignment horizontal="center" vertical="center"/>
    </xf>
    <xf numFmtId="164" fontId="22" fillId="0" borderId="0" xfId="1" applyNumberFormat="1" applyFont="1" applyAlignment="1">
      <alignment horizontal="left" vertical="center"/>
    </xf>
    <xf numFmtId="0" fontId="5" fillId="0" borderId="0" xfId="1" applyFont="1" applyAlignment="1">
      <alignment horizontal="left" vertical="center"/>
    </xf>
    <xf numFmtId="0" fontId="5" fillId="0" borderId="0" xfId="1" applyFont="1" applyAlignment="1">
      <alignment vertical="center"/>
    </xf>
    <xf numFmtId="0" fontId="5" fillId="0" borderId="0" xfId="1" applyFont="1" applyAlignment="1">
      <alignment horizontal="right" vertical="center"/>
    </xf>
    <xf numFmtId="164" fontId="5" fillId="0" borderId="0" xfId="1" applyNumberFormat="1" applyFont="1" applyAlignment="1">
      <alignment horizontal="center" vertical="center"/>
    </xf>
    <xf numFmtId="0" fontId="18" fillId="0" borderId="0" xfId="1" applyFont="1" applyAlignment="1">
      <alignment horizontal="left" vertical="center"/>
    </xf>
    <xf numFmtId="0" fontId="31" fillId="0" borderId="0" xfId="0" applyFont="1" applyAlignment="1">
      <alignment horizontal="left"/>
    </xf>
    <xf numFmtId="0" fontId="31" fillId="0" borderId="0" xfId="0" applyFont="1"/>
    <xf numFmtId="0" fontId="25" fillId="2" borderId="0" xfId="1" applyFont="1" applyFill="1"/>
    <xf numFmtId="0" fontId="18" fillId="2" borderId="0" xfId="1" applyFont="1" applyFill="1"/>
    <xf numFmtId="164" fontId="8" fillId="2" borderId="0" xfId="1" applyNumberFormat="1" applyFont="1" applyFill="1" applyAlignment="1">
      <alignment horizontal="center" vertical="center"/>
    </xf>
    <xf numFmtId="0" fontId="4" fillId="0" borderId="0" xfId="1" applyFont="1" applyAlignment="1">
      <alignment horizontal="left" vertical="center"/>
    </xf>
    <xf numFmtId="0" fontId="4" fillId="0" borderId="0" xfId="1" applyFont="1" applyAlignment="1">
      <alignment vertical="center"/>
    </xf>
    <xf numFmtId="0" fontId="32" fillId="0" borderId="0" xfId="0" applyFont="1"/>
    <xf numFmtId="0" fontId="32" fillId="0" borderId="0" xfId="0" applyFont="1" applyAlignment="1">
      <alignment vertical="center"/>
    </xf>
    <xf numFmtId="164" fontId="9" fillId="2" borderId="2" xfId="1" applyNumberFormat="1" applyFill="1" applyBorder="1" applyAlignment="1" applyProtection="1">
      <alignment horizontal="center" vertical="center"/>
      <protection locked="0"/>
    </xf>
    <xf numFmtId="164" fontId="9" fillId="2" borderId="1" xfId="1" applyNumberFormat="1" applyFill="1" applyBorder="1" applyAlignment="1" applyProtection="1">
      <alignment horizontal="center" vertical="center"/>
      <protection locked="0"/>
    </xf>
    <xf numFmtId="164" fontId="9" fillId="2" borderId="3" xfId="1" applyNumberFormat="1" applyFill="1" applyBorder="1" applyAlignment="1" applyProtection="1">
      <alignment horizontal="center" vertical="center"/>
      <protection locked="0"/>
    </xf>
    <xf numFmtId="164" fontId="9" fillId="2" borderId="4" xfId="1" applyNumberFormat="1" applyFill="1" applyBorder="1" applyAlignment="1" applyProtection="1">
      <alignment horizontal="center" vertical="center"/>
      <protection locked="0"/>
    </xf>
    <xf numFmtId="164" fontId="8" fillId="2" borderId="2" xfId="1" applyNumberFormat="1" applyFont="1" applyFill="1" applyBorder="1" applyAlignment="1" applyProtection="1">
      <alignment horizontal="center" vertical="center"/>
      <protection locked="0"/>
    </xf>
    <xf numFmtId="1" fontId="8" fillId="2" borderId="2" xfId="1" applyNumberFormat="1"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protection locked="0"/>
    </xf>
    <xf numFmtId="1" fontId="5" fillId="2" borderId="2" xfId="1" applyNumberFormat="1" applyFont="1" applyFill="1" applyBorder="1" applyAlignment="1" applyProtection="1">
      <alignment horizontal="center" vertical="center"/>
      <protection locked="0"/>
    </xf>
    <xf numFmtId="164" fontId="8" fillId="2" borderId="10" xfId="1" applyNumberFormat="1" applyFont="1" applyFill="1" applyBorder="1" applyAlignment="1" applyProtection="1">
      <alignment horizontal="center" vertical="center"/>
      <protection locked="0"/>
    </xf>
    <xf numFmtId="164" fontId="8" fillId="2" borderId="11" xfId="1" applyNumberFormat="1" applyFont="1" applyFill="1" applyBorder="1" applyAlignment="1" applyProtection="1">
      <alignment horizontal="center" vertical="center"/>
      <protection locked="0"/>
    </xf>
    <xf numFmtId="15" fontId="17" fillId="0" borderId="0" xfId="1" applyNumberFormat="1" applyFont="1" applyAlignment="1">
      <alignment horizontal="center" vertical="center" wrapText="1"/>
    </xf>
    <xf numFmtId="166" fontId="9" fillId="0" borderId="0" xfId="1" applyNumberFormat="1" applyAlignment="1">
      <alignment horizontal="center"/>
    </xf>
    <xf numFmtId="164" fontId="3" fillId="2" borderId="2" xfId="1" applyNumberFormat="1" applyFont="1" applyFill="1" applyBorder="1" applyAlignment="1" applyProtection="1">
      <alignment horizontal="center" vertical="center"/>
      <protection locked="0"/>
    </xf>
    <xf numFmtId="0" fontId="2" fillId="0" borderId="0" xfId="1" applyFont="1" applyAlignment="1">
      <alignment vertical="center"/>
    </xf>
    <xf numFmtId="0" fontId="26" fillId="0" borderId="0" xfId="0" applyFont="1" applyAlignment="1">
      <alignment vertical="top"/>
    </xf>
    <xf numFmtId="0" fontId="0" fillId="0" borderId="0" xfId="0" applyAlignment="1">
      <alignment vertical="top"/>
    </xf>
    <xf numFmtId="0" fontId="26" fillId="0" borderId="12" xfId="0" applyFont="1" applyBorder="1" applyAlignment="1">
      <alignment horizontal="right" vertical="top"/>
    </xf>
    <xf numFmtId="15" fontId="26" fillId="0" borderId="14" xfId="0" applyNumberFormat="1" applyFont="1" applyBorder="1" applyAlignment="1">
      <alignment horizontal="left" vertical="center"/>
    </xf>
    <xf numFmtId="15" fontId="35" fillId="4" borderId="15" xfId="0" applyNumberFormat="1" applyFont="1" applyFill="1" applyBorder="1" applyAlignment="1">
      <alignment horizontal="center" vertical="center" wrapText="1"/>
    </xf>
    <xf numFmtId="15" fontId="35" fillId="0" borderId="0" xfId="0" applyNumberFormat="1" applyFont="1" applyAlignment="1">
      <alignment vertical="center" wrapText="1"/>
    </xf>
    <xf numFmtId="15" fontId="35" fillId="0" borderId="15" xfId="0" applyNumberFormat="1" applyFont="1" applyBorder="1" applyAlignment="1">
      <alignment horizontal="center" vertical="center" wrapText="1"/>
    </xf>
    <xf numFmtId="15" fontId="36" fillId="4" borderId="15" xfId="0" applyNumberFormat="1" applyFont="1" applyFill="1" applyBorder="1" applyAlignment="1">
      <alignment horizontal="center"/>
    </xf>
    <xf numFmtId="1" fontId="35" fillId="4" borderId="15" xfId="0" applyNumberFormat="1" applyFont="1" applyFill="1" applyBorder="1" applyAlignment="1">
      <alignment horizontal="center" vertical="center" wrapText="1"/>
    </xf>
    <xf numFmtId="168" fontId="26" fillId="4" borderId="15" xfId="0" applyNumberFormat="1" applyFont="1" applyFill="1" applyBorder="1" applyAlignment="1">
      <alignment horizontal="left" vertical="center"/>
    </xf>
    <xf numFmtId="0" fontId="35" fillId="4" borderId="15" xfId="0" applyFont="1" applyFill="1" applyBorder="1" applyAlignment="1">
      <alignment horizontal="center" vertical="center" wrapText="1"/>
    </xf>
    <xf numFmtId="0" fontId="36" fillId="4" borderId="15" xfId="0" applyFont="1" applyFill="1" applyBorder="1"/>
    <xf numFmtId="15" fontId="36" fillId="0" borderId="15" xfId="0" applyNumberFormat="1" applyFont="1" applyBorder="1" applyAlignment="1">
      <alignment horizontal="center"/>
    </xf>
    <xf numFmtId="1" fontId="35" fillId="0" borderId="15" xfId="0" applyNumberFormat="1" applyFont="1" applyBorder="1" applyAlignment="1">
      <alignment horizontal="center" vertical="center" wrapText="1"/>
    </xf>
    <xf numFmtId="168" fontId="26" fillId="0" borderId="15" xfId="0" applyNumberFormat="1" applyFont="1" applyBorder="1" applyAlignment="1">
      <alignment horizontal="left" vertical="center"/>
    </xf>
    <xf numFmtId="0" fontId="35" fillId="0" borderId="15" xfId="0" applyFont="1" applyBorder="1" applyAlignment="1">
      <alignment horizontal="center" vertical="center" wrapText="1"/>
    </xf>
    <xf numFmtId="0" fontId="36" fillId="0" borderId="15" xfId="0" applyFont="1" applyBorder="1"/>
    <xf numFmtId="15" fontId="36" fillId="5" borderId="15" xfId="0" applyNumberFormat="1" applyFont="1" applyFill="1" applyBorder="1" applyAlignment="1">
      <alignment horizontal="center"/>
    </xf>
    <xf numFmtId="168" fontId="26" fillId="5" borderId="15" xfId="0" applyNumberFormat="1" applyFont="1" applyFill="1" applyBorder="1" applyAlignment="1">
      <alignment horizontal="left" vertical="center"/>
    </xf>
    <xf numFmtId="0" fontId="1" fillId="0" borderId="0" xfId="3"/>
    <xf numFmtId="0" fontId="1" fillId="2" borderId="0" xfId="3" applyFill="1"/>
    <xf numFmtId="0" fontId="33" fillId="0" borderId="0" xfId="2" applyFill="1" applyProtection="1">
      <protection locked="0"/>
    </xf>
    <xf numFmtId="15" fontId="17" fillId="0" borderId="5" xfId="3" applyNumberFormat="1" applyFont="1" applyBorder="1" applyAlignment="1">
      <alignment horizontal="center" vertical="center" wrapText="1"/>
    </xf>
    <xf numFmtId="15" fontId="17" fillId="0" borderId="16" xfId="3" applyNumberFormat="1" applyFont="1" applyBorder="1" applyAlignment="1">
      <alignment horizontal="center" vertical="center" wrapText="1"/>
    </xf>
    <xf numFmtId="167" fontId="18" fillId="0" borderId="6" xfId="3" applyNumberFormat="1" applyFont="1" applyBorder="1" applyAlignment="1">
      <alignment horizontal="center" vertical="center" wrapText="1"/>
    </xf>
    <xf numFmtId="164" fontId="18" fillId="0" borderId="6" xfId="3" applyNumberFormat="1" applyFont="1" applyBorder="1" applyAlignment="1">
      <alignment horizontal="center" vertical="center" wrapText="1"/>
    </xf>
    <xf numFmtId="15" fontId="19" fillId="0" borderId="7" xfId="3" applyNumberFormat="1" applyFont="1" applyBorder="1" applyAlignment="1">
      <alignment horizontal="center" vertical="center" wrapText="1"/>
    </xf>
    <xf numFmtId="0" fontId="18" fillId="0" borderId="8" xfId="3" applyFont="1" applyBorder="1" applyAlignment="1">
      <alignment horizontal="center" vertical="center" wrapText="1"/>
    </xf>
    <xf numFmtId="0" fontId="19" fillId="0" borderId="7" xfId="3" applyFont="1" applyBorder="1" applyAlignment="1">
      <alignment horizontal="center" vertical="center" wrapText="1"/>
    </xf>
    <xf numFmtId="0" fontId="19" fillId="0" borderId="8" xfId="3" applyFont="1" applyBorder="1" applyAlignment="1">
      <alignment horizontal="center" vertical="center" wrapText="1"/>
    </xf>
    <xf numFmtId="0" fontId="18" fillId="0" borderId="7" xfId="3" applyFont="1" applyBorder="1" applyAlignment="1">
      <alignment horizontal="center" vertical="center" wrapText="1"/>
    </xf>
    <xf numFmtId="15" fontId="17" fillId="0" borderId="17" xfId="3" applyNumberFormat="1" applyFont="1" applyBorder="1" applyAlignment="1">
      <alignment horizontal="center" vertical="center" wrapText="1"/>
    </xf>
    <xf numFmtId="167" fontId="18" fillId="0" borderId="18" xfId="3" applyNumberFormat="1" applyFont="1" applyBorder="1" applyAlignment="1">
      <alignment horizontal="center" vertical="center" wrapText="1"/>
    </xf>
    <xf numFmtId="164" fontId="18" fillId="0" borderId="18" xfId="3" applyNumberFormat="1" applyFont="1" applyBorder="1" applyAlignment="1">
      <alignment horizontal="center" vertical="center" wrapText="1"/>
    </xf>
    <xf numFmtId="0" fontId="19" fillId="0" borderId="19" xfId="3" applyFont="1" applyBorder="1" applyAlignment="1">
      <alignment horizontal="center" vertical="center" wrapText="1"/>
    </xf>
    <xf numFmtId="15" fontId="17" fillId="0" borderId="18" xfId="1" applyNumberFormat="1" applyFont="1" applyBorder="1" applyAlignment="1">
      <alignment horizontal="center" vertical="center" wrapText="1"/>
    </xf>
    <xf numFmtId="167" fontId="18" fillId="0" borderId="18" xfId="1" applyNumberFormat="1" applyFont="1" applyBorder="1" applyAlignment="1">
      <alignment horizontal="center" vertical="center" wrapText="1"/>
    </xf>
    <xf numFmtId="0" fontId="18" fillId="0" borderId="18" xfId="1" applyFont="1" applyBorder="1" applyAlignment="1">
      <alignment horizontal="center" vertical="center" wrapText="1"/>
    </xf>
    <xf numFmtId="0" fontId="19" fillId="0" borderId="18" xfId="1" applyFont="1" applyBorder="1" applyAlignment="1">
      <alignment horizontal="center" vertical="center" wrapText="1"/>
    </xf>
    <xf numFmtId="167" fontId="18" fillId="0" borderId="0" xfId="3" applyNumberFormat="1" applyFont="1" applyAlignment="1">
      <alignment horizontal="center" vertical="center" wrapText="1"/>
    </xf>
    <xf numFmtId="164" fontId="1" fillId="2" borderId="0" xfId="3" applyNumberFormat="1" applyFill="1" applyAlignment="1">
      <alignment horizontal="center" vertical="center"/>
    </xf>
    <xf numFmtId="166" fontId="1" fillId="2" borderId="0" xfId="3" applyNumberFormat="1" applyFill="1" applyAlignment="1">
      <alignment horizontal="center"/>
    </xf>
    <xf numFmtId="0" fontId="11" fillId="0" borderId="0" xfId="1" applyFont="1" applyAlignment="1">
      <alignment horizontal="right" vertical="center"/>
    </xf>
    <xf numFmtId="0" fontId="11" fillId="0" borderId="0" xfId="3" applyFont="1" applyAlignment="1">
      <alignment horizontal="right" vertical="center"/>
    </xf>
    <xf numFmtId="0" fontId="11" fillId="0" borderId="0" xfId="3" applyFont="1" applyAlignment="1">
      <alignment vertical="center"/>
    </xf>
    <xf numFmtId="0" fontId="38" fillId="0" borderId="0" xfId="0" applyFont="1" applyAlignment="1">
      <alignment horizontal="left" vertical="center" wrapText="1"/>
    </xf>
    <xf numFmtId="0" fontId="32" fillId="0" borderId="0" xfId="0" applyFont="1" applyAlignment="1">
      <alignment horizontal="left"/>
    </xf>
    <xf numFmtId="0" fontId="1" fillId="0" borderId="0" xfId="3" applyAlignment="1">
      <alignment horizontal="center"/>
    </xf>
    <xf numFmtId="49" fontId="0" fillId="0" borderId="0" xfId="0" applyNumberFormat="1" applyAlignment="1">
      <alignment horizontal="left" vertical="center" wrapText="1"/>
    </xf>
    <xf numFmtId="0" fontId="26" fillId="0" borderId="0" xfId="0" applyFont="1" applyAlignment="1">
      <alignment horizontal="left"/>
    </xf>
    <xf numFmtId="0" fontId="34" fillId="3" borderId="0" xfId="2" applyFont="1" applyFill="1" applyAlignment="1" applyProtection="1">
      <alignment horizontal="left" vertical="center"/>
      <protection locked="0"/>
    </xf>
    <xf numFmtId="0" fontId="0" fillId="0" borderId="0" xfId="0" applyAlignment="1">
      <alignment horizontal="left" vertical="center" wrapText="1"/>
    </xf>
    <xf numFmtId="0" fontId="26" fillId="0" borderId="0" xfId="0" applyFont="1" applyAlignment="1">
      <alignment horizontal="left" vertical="center"/>
    </xf>
    <xf numFmtId="0" fontId="0" fillId="0" borderId="0" xfId="0" applyAlignment="1">
      <alignment horizontal="left" vertical="center"/>
    </xf>
    <xf numFmtId="0" fontId="17" fillId="0" borderId="0" xfId="1" applyFont="1" applyAlignment="1">
      <alignment horizontal="left" vertical="center"/>
    </xf>
    <xf numFmtId="0" fontId="10" fillId="0" borderId="0" xfId="1" applyFont="1" applyAlignment="1">
      <alignment horizontal="right" vertical="center" wrapText="1"/>
    </xf>
    <xf numFmtId="0" fontId="10" fillId="0" borderId="9" xfId="1" applyFont="1" applyBorder="1" applyAlignment="1">
      <alignment horizontal="right" vertical="center" wrapText="1"/>
    </xf>
    <xf numFmtId="0" fontId="10" fillId="0" borderId="0" xfId="1" applyFont="1" applyAlignment="1">
      <alignment horizontal="right" vertical="center"/>
    </xf>
    <xf numFmtId="15" fontId="9" fillId="2" borderId="2" xfId="1" applyNumberFormat="1" applyFill="1" applyBorder="1" applyAlignment="1" applyProtection="1">
      <alignment horizontal="left" vertical="center" wrapText="1"/>
      <protection locked="0"/>
    </xf>
    <xf numFmtId="0" fontId="10" fillId="0" borderId="0" xfId="1" applyFont="1" applyAlignment="1">
      <alignment horizontal="left" vertical="center"/>
    </xf>
    <xf numFmtId="0" fontId="12" fillId="0" borderId="0" xfId="1" applyFont="1" applyAlignment="1">
      <alignment vertical="center"/>
    </xf>
    <xf numFmtId="0" fontId="28" fillId="0" borderId="0" xfId="0" applyFont="1" applyAlignment="1">
      <alignment vertical="center"/>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165" fontId="18" fillId="2" borderId="1" xfId="1" applyNumberFormat="1" applyFont="1" applyFill="1" applyBorder="1" applyAlignment="1" applyProtection="1">
      <alignment horizontal="center" vertical="center" wrapText="1"/>
      <protection locked="0"/>
    </xf>
    <xf numFmtId="165" fontId="18" fillId="2" borderId="4" xfId="1" applyNumberFormat="1" applyFont="1" applyFill="1" applyBorder="1" applyAlignment="1" applyProtection="1">
      <alignment horizontal="center" vertical="center" wrapText="1"/>
      <protection locked="0"/>
    </xf>
    <xf numFmtId="0" fontId="22" fillId="3" borderId="0" xfId="1" applyFont="1" applyFill="1" applyAlignment="1">
      <alignment vertical="center"/>
    </xf>
    <xf numFmtId="0" fontId="30" fillId="0" borderId="0" xfId="0" applyFont="1" applyAlignment="1">
      <alignment vertical="center"/>
    </xf>
    <xf numFmtId="0" fontId="18" fillId="0" borderId="0" xfId="1" applyFont="1" applyAlignment="1">
      <alignment horizontal="left" vertical="center"/>
    </xf>
    <xf numFmtId="0" fontId="31" fillId="0" borderId="0" xfId="0" applyFont="1" applyAlignment="1">
      <alignment horizontal="left"/>
    </xf>
    <xf numFmtId="0" fontId="31" fillId="0" borderId="0" xfId="0" applyFont="1"/>
    <xf numFmtId="0" fontId="22" fillId="3" borderId="0" xfId="1" applyFont="1" applyFill="1" applyAlignment="1">
      <alignment horizontal="left" vertical="center"/>
    </xf>
    <xf numFmtId="0" fontId="0" fillId="3" borderId="0" xfId="0" applyFill="1" applyAlignment="1">
      <alignment horizontal="left" vertical="center"/>
    </xf>
    <xf numFmtId="0" fontId="26" fillId="0" borderId="13" xfId="0" applyFont="1" applyBorder="1" applyAlignment="1">
      <alignment horizontal="left" vertical="top"/>
    </xf>
    <xf numFmtId="0" fontId="26" fillId="0" borderId="14" xfId="0" applyFont="1" applyBorder="1" applyAlignment="1">
      <alignment horizontal="left" vertical="top"/>
    </xf>
    <xf numFmtId="0" fontId="26" fillId="0" borderId="12" xfId="0" applyFont="1" applyBorder="1" applyAlignment="1">
      <alignment horizontal="right" vertical="center"/>
    </xf>
    <xf numFmtId="0" fontId="26" fillId="0" borderId="13" xfId="0" applyFont="1" applyBorder="1" applyAlignment="1">
      <alignment horizontal="right" vertical="center"/>
    </xf>
  </cellXfs>
  <cellStyles count="4">
    <cellStyle name="Hyperlink" xfId="2" builtinId="8"/>
    <cellStyle name="Normal" xfId="0" builtinId="0"/>
    <cellStyle name="Normal 2" xfId="1" xr:uid="{C56ED542-3C61-436F-AA03-5A8C148F75ED}"/>
    <cellStyle name="Normal 2 2" xfId="3" xr:uid="{68F26134-49B3-458A-8F43-0085BE6FF629}"/>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8DB9CA"/>
      <color rgb="FFDAE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7972425</xdr:colOff>
      <xdr:row>0</xdr:row>
      <xdr:rowOff>1054973</xdr:rowOff>
    </xdr:to>
    <xdr:pic>
      <xdr:nvPicPr>
        <xdr:cNvPr id="2" name="Picture 1">
          <a:extLst>
            <a:ext uri="{FF2B5EF4-FFF2-40B4-BE49-F238E27FC236}">
              <a16:creationId xmlns:a16="http://schemas.microsoft.com/office/drawing/2014/main" id="{6D578F13-8DD7-4A45-A667-09010E5F4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350"/>
          <a:ext cx="11134725" cy="1048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6350</xdr:colOff>
      <xdr:row>5</xdr:row>
      <xdr:rowOff>140573</xdr:rowOff>
    </xdr:to>
    <xdr:pic>
      <xdr:nvPicPr>
        <xdr:cNvPr id="2" name="Picture 1">
          <a:extLst>
            <a:ext uri="{FF2B5EF4-FFF2-40B4-BE49-F238E27FC236}">
              <a16:creationId xmlns:a16="http://schemas.microsoft.com/office/drawing/2014/main" id="{F8B0EC43-2198-4922-8CB9-2B8365A3C6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10975" cy="1099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390525</xdr:colOff>
      <xdr:row>6</xdr:row>
      <xdr:rowOff>7223</xdr:rowOff>
    </xdr:to>
    <xdr:pic>
      <xdr:nvPicPr>
        <xdr:cNvPr id="2" name="Picture 1">
          <a:extLst>
            <a:ext uri="{FF2B5EF4-FFF2-40B4-BE49-F238E27FC236}">
              <a16:creationId xmlns:a16="http://schemas.microsoft.com/office/drawing/2014/main" id="{48433B76-3614-4DDB-BEB6-89E282A11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25200" cy="1083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647700</xdr:colOff>
      <xdr:row>6</xdr:row>
      <xdr:rowOff>29448</xdr:rowOff>
    </xdr:to>
    <xdr:pic>
      <xdr:nvPicPr>
        <xdr:cNvPr id="2" name="Picture 1">
          <a:extLst>
            <a:ext uri="{FF2B5EF4-FFF2-40B4-BE49-F238E27FC236}">
              <a16:creationId xmlns:a16="http://schemas.microsoft.com/office/drawing/2014/main" id="{083383F0-2A4D-4055-95B4-B9CBB1935C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10975" cy="1156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l.ac.uk/students/life-ucl/term-dates-and-closures-2023-2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216B-6E16-4357-9FFB-A2A068EF441D}">
  <dimension ref="A1:E15"/>
  <sheetViews>
    <sheetView showGridLines="0" tabSelected="1" zoomScaleNormal="100" workbookViewId="0">
      <selection activeCell="B6" sqref="B6:C6"/>
    </sheetView>
  </sheetViews>
  <sheetFormatPr defaultColWidth="9.140625" defaultRowHeight="18.75" x14ac:dyDescent="0.3"/>
  <cols>
    <col min="1" max="1" width="2" style="83" customWidth="1"/>
    <col min="2" max="2" width="47.85546875" style="83" customWidth="1"/>
    <col min="3" max="3" width="127.5703125" style="83" customWidth="1"/>
    <col min="4" max="5" width="2" style="83" customWidth="1"/>
    <col min="6" max="16384" width="9.140625" style="83"/>
  </cols>
  <sheetData>
    <row r="1" spans="1:5" s="118" customFormat="1" ht="84" customHeight="1" x14ac:dyDescent="0.25">
      <c r="A1" s="146"/>
      <c r="B1" s="146"/>
      <c r="C1" s="146"/>
      <c r="E1" s="119"/>
    </row>
    <row r="2" spans="1:5" ht="24.95" customHeight="1" x14ac:dyDescent="0.3">
      <c r="B2" s="144" t="s">
        <v>98</v>
      </c>
      <c r="C2" s="144" t="str">
        <f>Data!C2</f>
        <v>1st October 2023 to 30th September 2024</v>
      </c>
      <c r="D2" s="118"/>
      <c r="E2" s="119"/>
    </row>
    <row r="3" spans="1:5" s="84" customFormat="1" ht="201.95" customHeight="1" x14ac:dyDescent="0.3">
      <c r="A3" s="83"/>
      <c r="B3" s="147" t="s">
        <v>94</v>
      </c>
      <c r="C3" s="147"/>
      <c r="D3" s="118"/>
      <c r="E3" s="119"/>
    </row>
    <row r="4" spans="1:5" s="84" customFormat="1" ht="12.95" customHeight="1" x14ac:dyDescent="0.3">
      <c r="A4" s="83"/>
      <c r="B4" t="s">
        <v>92</v>
      </c>
      <c r="C4" s="120" t="s">
        <v>93</v>
      </c>
      <c r="D4" s="118"/>
      <c r="E4" s="119"/>
    </row>
    <row r="5" spans="1:5" ht="8.1" customHeight="1" x14ac:dyDescent="0.3">
      <c r="B5" s="148"/>
      <c r="C5" s="148"/>
      <c r="D5" s="118"/>
      <c r="E5" s="119"/>
    </row>
    <row r="6" spans="1:5" ht="15.95" customHeight="1" x14ac:dyDescent="0.3">
      <c r="B6" s="149" t="s">
        <v>65</v>
      </c>
      <c r="C6" s="149"/>
      <c r="D6" s="118"/>
      <c r="E6" s="119"/>
    </row>
    <row r="7" spans="1:5" ht="18" customHeight="1" x14ac:dyDescent="0.3">
      <c r="B7" s="150" t="s">
        <v>68</v>
      </c>
      <c r="C7" s="150"/>
      <c r="D7" s="118"/>
      <c r="E7" s="119"/>
    </row>
    <row r="8" spans="1:5" ht="8.1" customHeight="1" x14ac:dyDescent="0.3">
      <c r="B8" s="151"/>
      <c r="C8" s="151"/>
      <c r="D8" s="118"/>
      <c r="E8" s="119"/>
    </row>
    <row r="9" spans="1:5" ht="15.95" customHeight="1" x14ac:dyDescent="0.3">
      <c r="B9" s="149" t="s">
        <v>66</v>
      </c>
      <c r="C9" s="149"/>
      <c r="D9" s="118"/>
      <c r="E9" s="119"/>
    </row>
    <row r="10" spans="1:5" ht="27.95" customHeight="1" x14ac:dyDescent="0.3">
      <c r="B10" s="150" t="s">
        <v>69</v>
      </c>
      <c r="C10" s="150"/>
      <c r="D10" s="118"/>
      <c r="E10" s="119"/>
    </row>
    <row r="11" spans="1:5" ht="8.1" customHeight="1" x14ac:dyDescent="0.3">
      <c r="B11" s="151"/>
      <c r="C11" s="151"/>
      <c r="D11" s="118"/>
      <c r="E11" s="119"/>
    </row>
    <row r="12" spans="1:5" ht="15.95" customHeight="1" x14ac:dyDescent="0.3">
      <c r="B12" s="149" t="s">
        <v>67</v>
      </c>
      <c r="C12" s="149"/>
      <c r="D12" s="118"/>
      <c r="E12" s="119"/>
    </row>
    <row r="13" spans="1:5" ht="18" customHeight="1" x14ac:dyDescent="0.3">
      <c r="B13" s="152" t="s">
        <v>70</v>
      </c>
      <c r="C13" s="152"/>
      <c r="D13" s="118"/>
      <c r="E13" s="119"/>
    </row>
    <row r="14" spans="1:5" ht="8.1" customHeight="1" x14ac:dyDescent="0.3">
      <c r="B14" s="145"/>
      <c r="C14" s="145"/>
      <c r="D14" s="118"/>
      <c r="E14" s="119"/>
    </row>
    <row r="15" spans="1:5" s="118" customFormat="1" ht="11.1" customHeight="1" x14ac:dyDescent="0.25">
      <c r="A15" s="119"/>
      <c r="B15" s="119"/>
      <c r="C15" s="119"/>
      <c r="D15" s="119"/>
      <c r="E15" s="119"/>
    </row>
  </sheetData>
  <sheetProtection algorithmName="SHA-512" hashValue="02Y+yVSzoFP/CD5tnRV/08h/H2lD+geWsB9tg641ekJNdJneKuVBgi8W3xxr2L0WEIwQXomwnFvVO1fNS7Qq3w==" saltValue="CKqA4eTMDmSKayGDLAQdFw==" spinCount="100000" sheet="1" selectLockedCells="1"/>
  <mergeCells count="12">
    <mergeCell ref="B14:C14"/>
    <mergeCell ref="A1:C1"/>
    <mergeCell ref="B3:C3"/>
    <mergeCell ref="B5:C5"/>
    <mergeCell ref="B6:C6"/>
    <mergeCell ref="B7:C7"/>
    <mergeCell ref="B8:C8"/>
    <mergeCell ref="B9:C9"/>
    <mergeCell ref="B10:C10"/>
    <mergeCell ref="B11:C11"/>
    <mergeCell ref="B12:C12"/>
    <mergeCell ref="B13:C13"/>
  </mergeCells>
  <hyperlinks>
    <hyperlink ref="B6" location="'1 - Part Time, Full Year'!A1" display="1 - Full year leave entitlement for a Part time employee" xr:uid="{03634861-DC41-4E01-8684-3062BCC7425B}"/>
    <hyperlink ref="B9" location="'2 - Part Time, Part Year'!A1" display="2 - Part year leave entitlement for a Part time employee" xr:uid="{18BAB868-AB6B-40FF-AFAF-D4D1626A812D}"/>
    <hyperlink ref="B12" location="'3 - Full Time, Part Year'!A1" display="3 - Part year leave entitlement for a Full time employee" xr:uid="{6CF56B19-53FE-4C04-A1D8-6844B8FA61AF}"/>
    <hyperlink ref="C4" r:id="rId1" xr:uid="{BCD5A062-4931-4E62-AC3B-5EB72BCC8E1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ED38D-F069-42C0-A0C5-5B556FDD470A}">
  <dimension ref="A1:X33"/>
  <sheetViews>
    <sheetView showGridLines="0" zoomScaleNormal="100" workbookViewId="0">
      <selection activeCell="D11" sqref="D11:J11"/>
    </sheetView>
  </sheetViews>
  <sheetFormatPr defaultColWidth="9.140625" defaultRowHeight="15" x14ac:dyDescent="0.25"/>
  <cols>
    <col min="1" max="1" width="2" style="1" customWidth="1"/>
    <col min="2" max="2" width="7.28515625" style="1" customWidth="1"/>
    <col min="3" max="17" width="10.7109375" style="1" customWidth="1"/>
    <col min="18" max="18" width="6" style="1" customWidth="1"/>
    <col min="19" max="20" width="2" style="1" customWidth="1"/>
    <col min="21" max="16384" width="9.140625" style="1"/>
  </cols>
  <sheetData>
    <row r="1" spans="1:24" x14ac:dyDescent="0.25">
      <c r="T1" s="2"/>
    </row>
    <row r="2" spans="1:24" x14ac:dyDescent="0.25">
      <c r="T2" s="2"/>
    </row>
    <row r="3" spans="1:24" x14ac:dyDescent="0.25">
      <c r="T3" s="2"/>
    </row>
    <row r="4" spans="1:24" x14ac:dyDescent="0.25">
      <c r="T4" s="2"/>
    </row>
    <row r="5" spans="1:24" x14ac:dyDescent="0.25">
      <c r="T5" s="2"/>
    </row>
    <row r="6" spans="1:24" ht="13.5" customHeight="1" x14ac:dyDescent="0.25">
      <c r="T6" s="2"/>
    </row>
    <row r="7" spans="1:24" ht="19.5" x14ac:dyDescent="0.25">
      <c r="B7" s="3" t="s">
        <v>31</v>
      </c>
      <c r="C7" s="3"/>
      <c r="D7" s="3"/>
      <c r="E7" s="3"/>
      <c r="F7" s="3"/>
      <c r="G7" s="3"/>
      <c r="H7" s="3"/>
      <c r="I7" s="3"/>
      <c r="J7" s="3"/>
      <c r="L7" s="141" t="s">
        <v>76</v>
      </c>
      <c r="M7" s="3" t="str">
        <f>Data!C2</f>
        <v>1st October 2023 to 30th September 2024</v>
      </c>
      <c r="N7" s="3"/>
      <c r="O7" s="3"/>
      <c r="P7" s="3"/>
      <c r="Q7" s="3"/>
      <c r="R7" s="3"/>
      <c r="T7" s="2"/>
    </row>
    <row r="8" spans="1:24" ht="7.5" customHeight="1" x14ac:dyDescent="0.25">
      <c r="A8" s="5"/>
      <c r="B8" s="5"/>
      <c r="C8" s="5"/>
      <c r="D8" s="5"/>
      <c r="E8" s="5"/>
      <c r="F8" s="5"/>
      <c r="G8" s="5"/>
      <c r="H8" s="5"/>
      <c r="I8" s="5"/>
      <c r="J8" s="5"/>
      <c r="K8" s="5"/>
      <c r="L8" s="5"/>
      <c r="M8" s="5"/>
      <c r="N8" s="5"/>
      <c r="O8" s="3"/>
      <c r="P8" s="3"/>
      <c r="Q8" s="3"/>
      <c r="R8" s="3"/>
      <c r="T8" s="2"/>
    </row>
    <row r="9" spans="1:24" ht="11.1" customHeight="1" x14ac:dyDescent="0.25">
      <c r="A9" s="4"/>
      <c r="B9" s="6" t="s">
        <v>96</v>
      </c>
      <c r="C9" s="4"/>
      <c r="D9" s="4"/>
      <c r="E9" s="4"/>
      <c r="F9" s="4"/>
      <c r="G9" s="4"/>
      <c r="H9" s="5"/>
      <c r="I9" s="5"/>
      <c r="J9" s="5"/>
      <c r="K9" s="5"/>
      <c r="L9" s="5"/>
      <c r="M9" s="5"/>
      <c r="N9" s="5"/>
      <c r="O9" s="3"/>
      <c r="P9" s="3"/>
      <c r="Q9" s="3"/>
      <c r="R9" s="3"/>
      <c r="T9" s="2"/>
    </row>
    <row r="10" spans="1:24" ht="7.5" customHeight="1" x14ac:dyDescent="0.25">
      <c r="A10" s="7"/>
      <c r="B10" s="7"/>
      <c r="C10" s="7"/>
      <c r="D10" s="7"/>
      <c r="E10" s="7"/>
      <c r="F10" s="7"/>
      <c r="G10" s="7"/>
      <c r="H10" s="7"/>
      <c r="I10" s="7"/>
      <c r="J10" s="7"/>
      <c r="K10" s="7"/>
      <c r="L10" s="7"/>
      <c r="M10" s="7"/>
      <c r="N10" s="7"/>
      <c r="O10" s="7"/>
      <c r="P10" s="7"/>
      <c r="Q10" s="7"/>
      <c r="R10" s="7"/>
      <c r="T10" s="2"/>
      <c r="X10" s="138"/>
    </row>
    <row r="11" spans="1:24" ht="15" customHeight="1" x14ac:dyDescent="0.25">
      <c r="A11" s="8"/>
      <c r="B11" s="154" t="s">
        <v>30</v>
      </c>
      <c r="C11" s="155"/>
      <c r="D11" s="157"/>
      <c r="E11" s="157"/>
      <c r="F11" s="157"/>
      <c r="G11" s="157"/>
      <c r="H11" s="157"/>
      <c r="I11" s="157"/>
      <c r="J11" s="157"/>
      <c r="K11" s="8"/>
      <c r="L11" s="8"/>
      <c r="T11" s="2"/>
      <c r="X11" s="138"/>
    </row>
    <row r="12" spans="1:24" x14ac:dyDescent="0.25">
      <c r="A12" s="8"/>
      <c r="B12" s="8"/>
      <c r="C12" s="8"/>
      <c r="D12" s="8"/>
      <c r="E12" s="8"/>
      <c r="F12" s="8"/>
      <c r="G12" s="8"/>
      <c r="H12" s="8"/>
      <c r="I12" s="8"/>
      <c r="J12" s="8"/>
      <c r="K12" s="8"/>
      <c r="L12" s="8"/>
      <c r="M12" s="8"/>
      <c r="N12" s="8"/>
      <c r="O12" s="8"/>
      <c r="P12" s="8"/>
      <c r="Q12" s="8"/>
      <c r="R12" s="8"/>
      <c r="T12" s="2"/>
      <c r="X12" s="138"/>
    </row>
    <row r="13" spans="1:24" ht="15" customHeight="1" x14ac:dyDescent="0.25">
      <c r="A13" s="8"/>
      <c r="B13" s="156" t="s">
        <v>1</v>
      </c>
      <c r="C13" s="156"/>
      <c r="D13" s="86"/>
      <c r="E13" s="85"/>
      <c r="F13" s="87"/>
      <c r="G13" s="97"/>
      <c r="H13" s="87"/>
      <c r="I13" s="85"/>
      <c r="J13" s="88"/>
      <c r="K13" s="13" t="s">
        <v>3</v>
      </c>
      <c r="L13" s="8"/>
      <c r="M13" s="8"/>
      <c r="N13" s="9" t="s">
        <v>2</v>
      </c>
      <c r="O13" s="139">
        <f>SUM(D13:J13)</f>
        <v>0</v>
      </c>
      <c r="P13" s="14" t="s">
        <v>0</v>
      </c>
      <c r="Q13" s="140">
        <f>O13/36.5</f>
        <v>0</v>
      </c>
      <c r="R13" s="96"/>
      <c r="T13" s="2"/>
      <c r="X13" s="138"/>
    </row>
    <row r="14" spans="1:24" x14ac:dyDescent="0.25">
      <c r="A14" s="15"/>
      <c r="B14" s="16"/>
      <c r="C14" s="16"/>
      <c r="D14" s="17" t="s">
        <v>4</v>
      </c>
      <c r="E14" s="17" t="s">
        <v>5</v>
      </c>
      <c r="F14" s="17" t="s">
        <v>6</v>
      </c>
      <c r="G14" s="17" t="s">
        <v>7</v>
      </c>
      <c r="H14" s="17" t="s">
        <v>8</v>
      </c>
      <c r="I14" s="17" t="s">
        <v>9</v>
      </c>
      <c r="J14" s="17" t="s">
        <v>10</v>
      </c>
      <c r="K14" s="18"/>
      <c r="L14" s="8"/>
      <c r="M14" s="8"/>
      <c r="N14" s="8"/>
      <c r="O14" s="8"/>
      <c r="P14" s="8"/>
      <c r="Q14" s="8"/>
      <c r="R14" s="8"/>
      <c r="T14" s="2"/>
    </row>
    <row r="15" spans="1:24" x14ac:dyDescent="0.25">
      <c r="A15" s="8"/>
      <c r="B15" s="8"/>
      <c r="C15" s="8"/>
      <c r="D15" s="8"/>
      <c r="E15" s="8"/>
      <c r="F15" s="8"/>
      <c r="G15" s="8"/>
      <c r="H15" s="8"/>
      <c r="I15" s="8"/>
      <c r="J15" s="8"/>
      <c r="K15" s="8"/>
      <c r="L15" s="8"/>
      <c r="M15" s="8"/>
      <c r="N15" s="8"/>
      <c r="O15" s="8"/>
      <c r="P15" s="8"/>
      <c r="Q15" s="8"/>
      <c r="R15" s="8"/>
      <c r="T15" s="2"/>
      <c r="X15" s="138"/>
    </row>
    <row r="16" spans="1:24" x14ac:dyDescent="0.25">
      <c r="B16" s="19">
        <v>1</v>
      </c>
      <c r="C16" s="20"/>
      <c r="D16" s="20"/>
      <c r="E16" s="20"/>
      <c r="F16" s="20"/>
      <c r="G16" s="20"/>
      <c r="H16" s="21" t="s">
        <v>26</v>
      </c>
      <c r="I16" s="85"/>
      <c r="J16" s="13" t="s">
        <v>11</v>
      </c>
      <c r="K16" s="8"/>
      <c r="L16" s="8"/>
      <c r="M16" s="8"/>
      <c r="N16" s="8"/>
      <c r="O16" s="8"/>
      <c r="P16" s="8"/>
      <c r="Q16" s="8"/>
      <c r="R16" s="8"/>
      <c r="T16" s="2"/>
      <c r="X16" s="138"/>
    </row>
    <row r="17" spans="1:24" ht="7.5" customHeight="1" x14ac:dyDescent="0.25">
      <c r="B17" s="11"/>
      <c r="C17" s="8"/>
      <c r="D17" s="8"/>
      <c r="E17" s="8"/>
      <c r="F17" s="8"/>
      <c r="G17" s="8"/>
      <c r="H17" s="8"/>
      <c r="I17" s="8"/>
      <c r="J17" s="13"/>
      <c r="K17" s="8"/>
      <c r="L17" s="8"/>
      <c r="M17" s="8"/>
      <c r="N17" s="8"/>
      <c r="O17" s="8"/>
      <c r="P17" s="8"/>
      <c r="Q17" s="8"/>
      <c r="R17" s="8"/>
      <c r="T17" s="2"/>
      <c r="X17" s="138"/>
    </row>
    <row r="18" spans="1:24" x14ac:dyDescent="0.25">
      <c r="B18" s="19">
        <v>2</v>
      </c>
      <c r="C18" s="20"/>
      <c r="D18" s="20"/>
      <c r="E18" s="20"/>
      <c r="F18" s="20"/>
      <c r="G18" s="20"/>
      <c r="H18" s="21" t="s">
        <v>27</v>
      </c>
      <c r="I18" s="85"/>
      <c r="J18" s="13" t="s">
        <v>95</v>
      </c>
      <c r="K18" s="8"/>
      <c r="L18" s="8"/>
      <c r="M18" s="8"/>
      <c r="N18" s="8"/>
      <c r="O18" s="8"/>
      <c r="P18" s="8"/>
      <c r="Q18" s="8"/>
      <c r="R18" s="8"/>
      <c r="T18" s="2"/>
      <c r="X18" s="138"/>
    </row>
    <row r="19" spans="1:24" ht="7.5" customHeight="1" x14ac:dyDescent="0.25">
      <c r="B19" s="11"/>
      <c r="C19" s="8"/>
      <c r="D19" s="8"/>
      <c r="E19" s="8"/>
      <c r="F19" s="8"/>
      <c r="G19" s="8"/>
      <c r="H19" s="8"/>
      <c r="I19" s="8"/>
      <c r="J19" s="13"/>
      <c r="K19" s="8"/>
      <c r="L19" s="8"/>
      <c r="M19" s="8"/>
      <c r="N19" s="8"/>
      <c r="O19" s="8"/>
      <c r="P19" s="8"/>
      <c r="Q19" s="8"/>
      <c r="R19" s="8"/>
      <c r="T19" s="2"/>
      <c r="X19" s="138"/>
    </row>
    <row r="20" spans="1:24" x14ac:dyDescent="0.25">
      <c r="B20" s="19">
        <v>3</v>
      </c>
      <c r="C20" s="20"/>
      <c r="D20" s="20"/>
      <c r="E20" s="20"/>
      <c r="F20" s="20"/>
      <c r="G20" s="20"/>
      <c r="H20" s="21" t="s">
        <v>28</v>
      </c>
      <c r="I20" s="85"/>
      <c r="J20" s="13" t="s">
        <v>12</v>
      </c>
      <c r="K20" s="8"/>
      <c r="L20" s="8"/>
      <c r="M20" s="8"/>
      <c r="N20" s="8"/>
      <c r="O20" s="8"/>
      <c r="P20" s="8"/>
      <c r="Q20" s="8"/>
      <c r="R20" s="8"/>
      <c r="T20" s="2"/>
      <c r="X20" s="138"/>
    </row>
    <row r="21" spans="1:24" ht="7.5" customHeight="1" x14ac:dyDescent="0.25">
      <c r="B21" s="11"/>
      <c r="C21" s="8"/>
      <c r="D21" s="8"/>
      <c r="E21" s="8"/>
      <c r="F21" s="8"/>
      <c r="G21" s="8"/>
      <c r="H21" s="8"/>
      <c r="I21" s="8"/>
      <c r="J21" s="13"/>
      <c r="K21" s="8"/>
      <c r="L21" s="8"/>
      <c r="M21" s="8"/>
      <c r="N21" s="8"/>
      <c r="O21" s="8"/>
      <c r="P21" s="8"/>
      <c r="Q21" s="8"/>
      <c r="R21" s="8"/>
      <c r="T21" s="2"/>
      <c r="X21" s="138"/>
    </row>
    <row r="22" spans="1:24" x14ac:dyDescent="0.25">
      <c r="B22" s="19">
        <v>4</v>
      </c>
      <c r="C22" s="20"/>
      <c r="D22" s="20"/>
      <c r="E22" s="20"/>
      <c r="F22" s="20"/>
      <c r="G22" s="20"/>
      <c r="H22" s="21" t="s">
        <v>29</v>
      </c>
      <c r="I22" s="85"/>
      <c r="J22" s="13" t="s">
        <v>13</v>
      </c>
      <c r="K22" s="8"/>
      <c r="L22" s="8"/>
      <c r="M22" s="8"/>
      <c r="N22" s="8"/>
      <c r="O22" s="8"/>
      <c r="P22" s="8"/>
      <c r="Q22" s="8"/>
      <c r="R22" s="8"/>
      <c r="T22" s="2"/>
      <c r="X22" s="138"/>
    </row>
    <row r="23" spans="1:24" ht="7.5" customHeight="1" x14ac:dyDescent="0.25">
      <c r="B23" s="11"/>
      <c r="C23" s="8"/>
      <c r="D23" s="8"/>
      <c r="E23" s="8"/>
      <c r="F23" s="8"/>
      <c r="G23" s="8"/>
      <c r="H23" s="8"/>
      <c r="I23" s="8"/>
      <c r="J23" s="13"/>
      <c r="K23" s="8"/>
      <c r="L23" s="8"/>
      <c r="M23" s="8"/>
      <c r="N23" s="8"/>
      <c r="O23" s="8"/>
      <c r="P23" s="8"/>
      <c r="Q23" s="8"/>
      <c r="R23" s="8"/>
      <c r="T23" s="2"/>
      <c r="X23" s="138"/>
    </row>
    <row r="24" spans="1:24" x14ac:dyDescent="0.25">
      <c r="B24" s="19">
        <v>5</v>
      </c>
      <c r="C24" s="20"/>
      <c r="D24" s="20"/>
      <c r="E24" s="20"/>
      <c r="F24" s="20"/>
      <c r="G24" s="20"/>
      <c r="H24" s="21" t="s">
        <v>74</v>
      </c>
      <c r="I24" s="85"/>
      <c r="J24" s="13" t="s">
        <v>14</v>
      </c>
      <c r="K24" s="8"/>
      <c r="L24" s="8"/>
      <c r="M24" s="8"/>
      <c r="N24" s="8"/>
      <c r="O24" s="8"/>
      <c r="P24" s="8"/>
      <c r="Q24" s="8"/>
      <c r="R24" s="8"/>
      <c r="T24" s="2"/>
      <c r="X24" s="138"/>
    </row>
    <row r="25" spans="1:24" ht="17.25" customHeight="1" x14ac:dyDescent="0.25">
      <c r="A25" s="8"/>
      <c r="B25" s="8"/>
      <c r="C25" s="8"/>
      <c r="D25" s="8"/>
      <c r="E25" s="8"/>
      <c r="F25" s="8"/>
      <c r="G25" s="8"/>
      <c r="H25" s="8"/>
      <c r="I25" s="8"/>
      <c r="J25" s="8"/>
      <c r="K25" s="8"/>
      <c r="L25" s="8"/>
      <c r="M25" s="8"/>
      <c r="N25" s="8"/>
      <c r="O25" s="8"/>
      <c r="P25" s="8"/>
      <c r="Q25" s="8"/>
      <c r="R25" s="8"/>
      <c r="T25" s="2"/>
    </row>
    <row r="26" spans="1:24" ht="15.75" x14ac:dyDescent="0.25">
      <c r="A26" s="44" t="s">
        <v>33</v>
      </c>
      <c r="B26" s="4" t="s">
        <v>72</v>
      </c>
      <c r="C26" s="8"/>
      <c r="D26" s="8"/>
      <c r="E26" s="8"/>
      <c r="F26" s="8"/>
      <c r="G26" s="8"/>
      <c r="H26" s="8"/>
      <c r="I26" s="8"/>
      <c r="J26" s="8"/>
      <c r="K26" s="8"/>
      <c r="L26" s="8"/>
      <c r="M26" s="8"/>
      <c r="N26" s="8"/>
      <c r="O26" s="8"/>
      <c r="P26" s="8"/>
      <c r="Q26" s="8"/>
      <c r="R26" s="8"/>
      <c r="T26" s="2"/>
    </row>
    <row r="27" spans="1:24" ht="9.9499999999999993" customHeight="1" x14ac:dyDescent="0.25">
      <c r="A27" s="8"/>
      <c r="B27" s="153"/>
      <c r="C27" s="153"/>
      <c r="D27" s="153"/>
      <c r="E27" s="8"/>
      <c r="F27" s="8"/>
      <c r="G27" s="8"/>
      <c r="H27" s="8"/>
      <c r="I27" s="8"/>
      <c r="J27" s="8"/>
      <c r="K27" s="8"/>
      <c r="L27" s="8"/>
      <c r="M27" s="8"/>
      <c r="N27" s="8"/>
      <c r="O27" s="8"/>
      <c r="P27" s="8"/>
      <c r="Q27" s="8"/>
      <c r="R27" s="8"/>
      <c r="T27" s="2"/>
    </row>
    <row r="28" spans="1:24" x14ac:dyDescent="0.25">
      <c r="A28" s="8"/>
      <c r="B28" s="22" t="s">
        <v>15</v>
      </c>
      <c r="C28" s="121">
        <f>Data!B7</f>
        <v>45285</v>
      </c>
      <c r="D28" s="122">
        <f>Data!B8</f>
        <v>45286</v>
      </c>
      <c r="E28" s="121">
        <f>Data!B9</f>
        <v>45287</v>
      </c>
      <c r="F28" s="121">
        <f>Data!B10</f>
        <v>45288</v>
      </c>
      <c r="G28" s="121">
        <f>Data!B11</f>
        <v>45289</v>
      </c>
      <c r="H28" s="121">
        <f>Data!B12</f>
        <v>45292</v>
      </c>
      <c r="I28" s="121">
        <f>Data!B13</f>
        <v>45379</v>
      </c>
      <c r="J28" s="121">
        <f>Data!B14</f>
        <v>45380</v>
      </c>
      <c r="K28" s="121">
        <f>Data!B15</f>
        <v>45383</v>
      </c>
      <c r="L28" s="121">
        <f>Data!B16</f>
        <v>45384</v>
      </c>
      <c r="M28" s="121">
        <f>Data!B17</f>
        <v>45385</v>
      </c>
      <c r="N28" s="121">
        <f>Data!B18</f>
        <v>45418</v>
      </c>
      <c r="O28" s="121">
        <f>Data!B19</f>
        <v>45439</v>
      </c>
      <c r="P28" s="130">
        <f>Data!B20</f>
        <v>45530</v>
      </c>
      <c r="Q28" s="134"/>
      <c r="R28" s="95"/>
      <c r="S28" s="23"/>
      <c r="T28" s="2"/>
    </row>
    <row r="29" spans="1:24" x14ac:dyDescent="0.25">
      <c r="A29" s="8"/>
      <c r="B29" s="22" t="s">
        <v>16</v>
      </c>
      <c r="C29" s="123">
        <f>Data!C7</f>
        <v>2</v>
      </c>
      <c r="D29" s="123">
        <f>Data!C8</f>
        <v>3</v>
      </c>
      <c r="E29" s="123">
        <f>Data!C9</f>
        <v>4</v>
      </c>
      <c r="F29" s="123">
        <f>Data!C10</f>
        <v>5</v>
      </c>
      <c r="G29" s="123">
        <f>Data!C11</f>
        <v>6</v>
      </c>
      <c r="H29" s="123">
        <f>Data!C12</f>
        <v>2</v>
      </c>
      <c r="I29" s="123">
        <f>Data!C13</f>
        <v>5</v>
      </c>
      <c r="J29" s="123">
        <f>Data!C14</f>
        <v>6</v>
      </c>
      <c r="K29" s="123">
        <f>Data!C15</f>
        <v>2</v>
      </c>
      <c r="L29" s="123">
        <f>Data!C16</f>
        <v>3</v>
      </c>
      <c r="M29" s="123">
        <f>Data!C17</f>
        <v>4</v>
      </c>
      <c r="N29" s="123">
        <f>Data!C18</f>
        <v>2</v>
      </c>
      <c r="O29" s="123">
        <f>Data!C19</f>
        <v>2</v>
      </c>
      <c r="P29" s="131">
        <f>Data!C20</f>
        <v>2</v>
      </c>
      <c r="Q29" s="135"/>
      <c r="R29" s="62"/>
      <c r="S29" s="23"/>
      <c r="T29" s="2"/>
    </row>
    <row r="30" spans="1:24" ht="14.25" customHeight="1" x14ac:dyDescent="0.25">
      <c r="A30" s="8"/>
      <c r="B30" s="22" t="s">
        <v>17</v>
      </c>
      <c r="C30" s="124">
        <f>IF(C29=1,Sunday1,IF(C29=2,Monday1,IF(C29=3,Tuesday1,IF(C29=4,Wednesday1,IF(C29=5,Thursday1,IF(C29=6,Friday1,IF(C29=7,Saturday1)))))))</f>
        <v>0</v>
      </c>
      <c r="D30" s="124">
        <f t="shared" ref="D30:O30" si="0">IF(D29=1,Sunday1,IF(D29=2,Monday1,IF(D29=3,Tuesday1,IF(D29=4,Wednesday1,IF(D29=5,Thursday1,IF(D29=6,Friday1,IF(D29=7,Saturday1)))))))</f>
        <v>0</v>
      </c>
      <c r="E30" s="124">
        <f t="shared" si="0"/>
        <v>0</v>
      </c>
      <c r="F30" s="124">
        <f t="shared" si="0"/>
        <v>0</v>
      </c>
      <c r="G30" s="124">
        <f t="shared" si="0"/>
        <v>0</v>
      </c>
      <c r="H30" s="124">
        <f t="shared" si="0"/>
        <v>0</v>
      </c>
      <c r="I30" s="124">
        <f t="shared" si="0"/>
        <v>0</v>
      </c>
      <c r="J30" s="124">
        <f t="shared" si="0"/>
        <v>0</v>
      </c>
      <c r="K30" s="124">
        <f t="shared" si="0"/>
        <v>0</v>
      </c>
      <c r="L30" s="124">
        <f t="shared" si="0"/>
        <v>0</v>
      </c>
      <c r="M30" s="124">
        <f t="shared" si="0"/>
        <v>0</v>
      </c>
      <c r="N30" s="124">
        <f t="shared" si="0"/>
        <v>0</v>
      </c>
      <c r="O30" s="124">
        <f t="shared" si="0"/>
        <v>0</v>
      </c>
      <c r="P30" s="132">
        <f t="shared" ref="P30" si="1">IF(P29=1,Sunday1,IF(P29=2,Monday1,IF(P29=3,Tuesday1,IF(P29=4,Wednesday1,IF(P29=5,Thursday1,IF(P29=6,Friday1,IF(P29=7,Saturday1)))))))</f>
        <v>0</v>
      </c>
      <c r="Q30" s="136"/>
      <c r="R30" s="62"/>
      <c r="S30" s="23"/>
      <c r="T30" s="2"/>
    </row>
    <row r="31" spans="1:24" x14ac:dyDescent="0.25">
      <c r="B31" s="22" t="s">
        <v>18</v>
      </c>
      <c r="C31" s="125" t="str">
        <f>Data!E7</f>
        <v>BH</v>
      </c>
      <c r="D31" s="126" t="str">
        <f>Data!E8</f>
        <v>BH</v>
      </c>
      <c r="E31" s="127" t="str">
        <f>Data!E9</f>
        <v>CD</v>
      </c>
      <c r="F31" s="128" t="str">
        <f>Data!E10</f>
        <v>CD</v>
      </c>
      <c r="G31" s="129" t="str">
        <f>Data!E11</f>
        <v>CD</v>
      </c>
      <c r="H31" s="126" t="str">
        <f>Data!E12</f>
        <v>BH</v>
      </c>
      <c r="I31" s="129" t="str">
        <f>Data!E13</f>
        <v>CD</v>
      </c>
      <c r="J31" s="128" t="str">
        <f>Data!E14</f>
        <v>BH</v>
      </c>
      <c r="K31" s="129" t="str">
        <f>Data!E15</f>
        <v>BH</v>
      </c>
      <c r="L31" s="126" t="str">
        <f>Data!E16</f>
        <v>CD</v>
      </c>
      <c r="M31" s="127" t="str">
        <f>Data!E17</f>
        <v>CD</v>
      </c>
      <c r="N31" s="128" t="str">
        <f>Data!E18</f>
        <v>BH</v>
      </c>
      <c r="O31" s="127" t="str">
        <f>Data!E19</f>
        <v>BH</v>
      </c>
      <c r="P31" s="133" t="str">
        <f>Data!E20</f>
        <v>BH</v>
      </c>
      <c r="Q31" s="137"/>
      <c r="R31" s="62"/>
      <c r="S31" s="23"/>
      <c r="T31" s="2"/>
    </row>
    <row r="32" spans="1:24" ht="12.6" customHeight="1" x14ac:dyDescent="0.25">
      <c r="T32" s="2"/>
    </row>
    <row r="33" spans="1:20" ht="11.1" customHeight="1" x14ac:dyDescent="0.25">
      <c r="A33" s="2"/>
      <c r="B33" s="2"/>
      <c r="C33" s="2"/>
      <c r="D33" s="2"/>
      <c r="E33" s="2"/>
      <c r="F33" s="2"/>
      <c r="G33" s="2"/>
      <c r="H33" s="2"/>
      <c r="I33" s="2"/>
      <c r="J33" s="2"/>
      <c r="K33" s="2"/>
      <c r="L33" s="2"/>
      <c r="M33" s="2"/>
      <c r="N33" s="2"/>
      <c r="O33" s="2"/>
      <c r="P33" s="2"/>
      <c r="Q33" s="2"/>
      <c r="R33" s="2"/>
      <c r="S33" s="2"/>
      <c r="T33" s="2"/>
    </row>
  </sheetData>
  <sheetProtection algorithmName="SHA-512" hashValue="kb+OeFHE9JjY5b3/644JaLoU5PQYw53pSHd53EWz1X4uO0Rn8kOXrZKmeGU0XiAkPjfLuru/28LpzolSWAzUvA==" saltValue="RGzSzanP7rCNbdFiOe01pw==" spinCount="100000" sheet="1" selectLockedCells="1"/>
  <mergeCells count="4">
    <mergeCell ref="B27:D27"/>
    <mergeCell ref="B11:C11"/>
    <mergeCell ref="B13:C13"/>
    <mergeCell ref="D11:J11"/>
  </mergeCells>
  <conditionalFormatting sqref="O13">
    <cfRule type="cellIs" dxfId="3" priority="2" operator="greaterThanOrEqual">
      <formula>36.5</formula>
    </cfRule>
  </conditionalFormatting>
  <conditionalFormatting sqref="Q13">
    <cfRule type="cellIs" dxfId="2" priority="1" operator="greaterThanOrEqual">
      <formula>1</formula>
    </cfRule>
  </conditionalFormatting>
  <pageMargins left="0.7" right="0.7" top="0.75" bottom="0.75" header="0.3" footer="0.3"/>
  <pageSetup paperSize="9" orientation="portrait" r:id="rId1"/>
  <ignoredErrors>
    <ignoredError xmlns:x16r3="http://schemas.microsoft.com/office/spreadsheetml/2018/08/main" sqref="C29:P29" x16r3:misleadingForma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23B2-8417-42A2-8BA1-9729E3590C88}">
  <dimension ref="A1:T36"/>
  <sheetViews>
    <sheetView showGridLines="0" zoomScaleNormal="100" workbookViewId="0">
      <selection activeCell="D11" sqref="D11:J11"/>
    </sheetView>
  </sheetViews>
  <sheetFormatPr defaultColWidth="9.140625" defaultRowHeight="15" x14ac:dyDescent="0.25"/>
  <cols>
    <col min="1" max="1" width="2" style="1" customWidth="1"/>
    <col min="2" max="2" width="7.28515625" style="1" customWidth="1"/>
    <col min="3" max="17" width="10.7109375" style="1" customWidth="1"/>
    <col min="18" max="18" width="6.28515625" style="1" customWidth="1"/>
    <col min="19" max="20" width="2" style="1" customWidth="1"/>
    <col min="21" max="16384" width="9.140625" style="1"/>
  </cols>
  <sheetData>
    <row r="1" spans="1:20" x14ac:dyDescent="0.25">
      <c r="T1" s="2"/>
    </row>
    <row r="2" spans="1:20" x14ac:dyDescent="0.25">
      <c r="T2" s="2"/>
    </row>
    <row r="3" spans="1:20" x14ac:dyDescent="0.25">
      <c r="T3" s="2"/>
    </row>
    <row r="4" spans="1:20" x14ac:dyDescent="0.25">
      <c r="T4" s="2"/>
    </row>
    <row r="5" spans="1:20" x14ac:dyDescent="0.25">
      <c r="T5" s="2"/>
    </row>
    <row r="6" spans="1:20" ht="13.5" customHeight="1" x14ac:dyDescent="0.25">
      <c r="T6" s="2"/>
    </row>
    <row r="7" spans="1:20" ht="19.5" x14ac:dyDescent="0.25">
      <c r="B7" s="3" t="s">
        <v>71</v>
      </c>
      <c r="C7" s="3"/>
      <c r="D7" s="3"/>
      <c r="E7" s="3"/>
      <c r="F7" s="3"/>
      <c r="G7" s="3"/>
      <c r="H7" s="3"/>
      <c r="I7" s="3"/>
      <c r="J7" s="3"/>
      <c r="L7" s="142" t="s">
        <v>76</v>
      </c>
      <c r="M7" s="143" t="str">
        <f>Data!C2</f>
        <v>1st October 2023 to 30th September 2024</v>
      </c>
      <c r="N7" s="3"/>
      <c r="O7" s="3"/>
      <c r="P7" s="3"/>
      <c r="Q7" s="3"/>
      <c r="T7" s="2"/>
    </row>
    <row r="8" spans="1:20" ht="7.5" customHeight="1" x14ac:dyDescent="0.25">
      <c r="A8" s="5"/>
      <c r="B8" s="5"/>
      <c r="C8" s="5"/>
      <c r="D8" s="5"/>
      <c r="E8" s="5"/>
      <c r="F8" s="5"/>
      <c r="G8" s="5"/>
      <c r="H8" s="5"/>
      <c r="I8" s="5"/>
      <c r="J8" s="5"/>
      <c r="K8" s="5"/>
      <c r="L8" s="5"/>
      <c r="M8" s="5"/>
      <c r="N8" s="5"/>
      <c r="O8" s="3"/>
      <c r="P8" s="3"/>
      <c r="Q8" s="3"/>
      <c r="T8" s="2"/>
    </row>
    <row r="9" spans="1:20" ht="11.1" customHeight="1" x14ac:dyDescent="0.25">
      <c r="A9" s="4"/>
      <c r="B9" s="6" t="s">
        <v>96</v>
      </c>
      <c r="C9" s="4"/>
      <c r="D9" s="4"/>
      <c r="E9" s="4"/>
      <c r="F9" s="4"/>
      <c r="G9" s="4"/>
      <c r="H9" s="5"/>
      <c r="I9" s="5"/>
      <c r="J9" s="5"/>
      <c r="K9" s="5"/>
      <c r="L9" s="5"/>
      <c r="M9" s="5"/>
      <c r="N9" s="5"/>
      <c r="O9" s="3"/>
      <c r="P9" s="3"/>
      <c r="Q9" s="3"/>
      <c r="T9" s="2"/>
    </row>
    <row r="10" spans="1:20" ht="7.5" customHeight="1" x14ac:dyDescent="0.25">
      <c r="A10" s="7"/>
      <c r="B10" s="45"/>
      <c r="C10" s="7"/>
      <c r="D10" s="7"/>
      <c r="E10" s="7"/>
      <c r="F10" s="7"/>
      <c r="G10" s="7"/>
      <c r="H10" s="7"/>
      <c r="I10" s="7"/>
      <c r="J10" s="7"/>
      <c r="K10" s="7"/>
      <c r="L10" s="7"/>
      <c r="M10" s="7"/>
      <c r="N10" s="7"/>
      <c r="O10" s="7"/>
      <c r="P10" s="7"/>
      <c r="Q10" s="7"/>
      <c r="T10" s="2"/>
    </row>
    <row r="11" spans="1:20" ht="15" customHeight="1" x14ac:dyDescent="0.25">
      <c r="A11" s="8"/>
      <c r="B11" s="161" t="s">
        <v>30</v>
      </c>
      <c r="C11" s="162"/>
      <c r="D11" s="157"/>
      <c r="E11" s="157"/>
      <c r="F11" s="157"/>
      <c r="G11" s="157"/>
      <c r="H11" s="157"/>
      <c r="I11" s="157"/>
      <c r="J11" s="157"/>
      <c r="K11" s="8"/>
      <c r="L11" s="8"/>
      <c r="T11" s="2"/>
    </row>
    <row r="12" spans="1:20" ht="12" customHeight="1" x14ac:dyDescent="0.25">
      <c r="A12" s="8"/>
      <c r="B12" s="10"/>
      <c r="C12" s="11"/>
      <c r="D12" s="12"/>
      <c r="E12" s="12"/>
      <c r="F12" s="12"/>
      <c r="G12" s="12"/>
      <c r="H12" s="12"/>
      <c r="I12" s="13"/>
      <c r="K12" s="8"/>
      <c r="L12" s="8"/>
      <c r="M12" s="8"/>
      <c r="N12" s="8"/>
      <c r="O12" s="8"/>
      <c r="P12" s="8"/>
      <c r="Q12" s="8"/>
      <c r="T12" s="2"/>
    </row>
    <row r="13" spans="1:20" ht="15" customHeight="1" x14ac:dyDescent="0.25">
      <c r="A13" s="55"/>
      <c r="B13" s="32" t="s">
        <v>35</v>
      </c>
      <c r="C13" s="55"/>
      <c r="D13" s="55"/>
      <c r="E13" s="14" t="s">
        <v>22</v>
      </c>
      <c r="F13" s="163"/>
      <c r="G13" s="164"/>
      <c r="H13" s="14" t="s">
        <v>23</v>
      </c>
      <c r="I13" s="163"/>
      <c r="J13" s="164"/>
      <c r="K13" s="8"/>
      <c r="T13" s="2"/>
    </row>
    <row r="14" spans="1:20" ht="15" customHeight="1" x14ac:dyDescent="0.25">
      <c r="A14" s="8"/>
      <c r="B14" s="10"/>
      <c r="C14" s="11"/>
      <c r="D14" s="12"/>
      <c r="E14" s="12"/>
      <c r="F14" s="12"/>
      <c r="G14" s="12"/>
      <c r="H14" s="12"/>
      <c r="I14" s="13"/>
      <c r="K14" s="8"/>
      <c r="L14" s="8"/>
      <c r="M14" s="8"/>
      <c r="N14" s="8"/>
      <c r="O14" s="8"/>
      <c r="P14" s="8"/>
      <c r="Q14" s="8"/>
      <c r="T14" s="2"/>
    </row>
    <row r="15" spans="1:20" ht="15" customHeight="1" x14ac:dyDescent="0.25">
      <c r="A15" s="8"/>
      <c r="B15" s="158" t="s">
        <v>1</v>
      </c>
      <c r="C15" s="158"/>
      <c r="D15" s="85"/>
      <c r="E15" s="85"/>
      <c r="F15" s="85"/>
      <c r="G15" s="85"/>
      <c r="H15" s="85"/>
      <c r="I15" s="85"/>
      <c r="J15" s="85"/>
      <c r="K15" s="13" t="s">
        <v>3</v>
      </c>
      <c r="M15" s="8"/>
      <c r="N15" s="9" t="s">
        <v>2</v>
      </c>
      <c r="O15" s="139">
        <f>SUM(D15:J15)</f>
        <v>0</v>
      </c>
      <c r="P15" s="14" t="s">
        <v>0</v>
      </c>
      <c r="Q15" s="140">
        <f>O15/36.5</f>
        <v>0</v>
      </c>
      <c r="T15" s="2"/>
    </row>
    <row r="16" spans="1:20" x14ac:dyDescent="0.25">
      <c r="A16" s="8"/>
      <c r="B16" s="8"/>
      <c r="C16" s="8"/>
      <c r="D16" s="17" t="s">
        <v>4</v>
      </c>
      <c r="E16" s="17" t="s">
        <v>5</v>
      </c>
      <c r="F16" s="17" t="s">
        <v>6</v>
      </c>
      <c r="G16" s="17" t="s">
        <v>7</v>
      </c>
      <c r="H16" s="17" t="s">
        <v>8</v>
      </c>
      <c r="I16" s="17" t="s">
        <v>9</v>
      </c>
      <c r="J16" s="17" t="s">
        <v>10</v>
      </c>
      <c r="K16" s="8"/>
      <c r="L16" s="8"/>
      <c r="M16" s="8"/>
      <c r="N16" s="8"/>
      <c r="O16" s="8"/>
      <c r="T16" s="2"/>
    </row>
    <row r="17" spans="1:20" ht="12.75" customHeight="1" x14ac:dyDescent="0.25">
      <c r="A17" s="8"/>
      <c r="B17" s="44" t="s">
        <v>33</v>
      </c>
      <c r="C17" s="4"/>
      <c r="D17" s="8"/>
      <c r="E17" s="8"/>
      <c r="F17" s="8"/>
      <c r="G17" s="8"/>
      <c r="H17" s="8"/>
      <c r="I17" s="8"/>
      <c r="J17" s="8"/>
      <c r="K17" s="8"/>
      <c r="L17" s="8"/>
      <c r="M17" s="8"/>
      <c r="N17" s="8"/>
      <c r="O17" s="8"/>
      <c r="P17" s="8"/>
      <c r="Q17" s="8"/>
      <c r="R17" s="8"/>
      <c r="T17" s="2"/>
    </row>
    <row r="18" spans="1:20" ht="21.75" customHeight="1" x14ac:dyDescent="0.25">
      <c r="B18" s="159" t="s">
        <v>72</v>
      </c>
      <c r="C18" s="160"/>
      <c r="D18" s="160"/>
      <c r="E18" s="160"/>
      <c r="F18" s="160"/>
      <c r="G18" s="160"/>
      <c r="H18" s="160"/>
      <c r="I18" s="160"/>
      <c r="J18" s="160"/>
      <c r="K18" s="160"/>
      <c r="L18" s="160"/>
      <c r="M18" s="8"/>
      <c r="N18" s="8"/>
      <c r="O18" s="8"/>
      <c r="P18" s="8"/>
      <c r="Q18" s="8"/>
      <c r="R18" s="8"/>
      <c r="T18" s="2"/>
    </row>
    <row r="19" spans="1:20" s="49" customFormat="1" ht="18" customHeight="1" x14ac:dyDescent="0.2">
      <c r="B19" s="58" t="s">
        <v>34</v>
      </c>
      <c r="C19" s="59"/>
      <c r="D19" s="59"/>
      <c r="E19" s="59"/>
      <c r="F19" s="59"/>
      <c r="G19" s="59"/>
      <c r="H19" s="59"/>
      <c r="I19" s="59"/>
      <c r="J19" s="48"/>
      <c r="K19" s="48"/>
      <c r="L19" s="48"/>
      <c r="T19" s="50"/>
    </row>
    <row r="20" spans="1:20" ht="12.75" customHeight="1" x14ac:dyDescent="0.25">
      <c r="B20" s="22" t="s">
        <v>15</v>
      </c>
      <c r="C20" s="121">
        <f>Data!B7</f>
        <v>45285</v>
      </c>
      <c r="D20" s="122">
        <f>Data!B8</f>
        <v>45286</v>
      </c>
      <c r="E20" s="121">
        <f>Data!B9</f>
        <v>45287</v>
      </c>
      <c r="F20" s="121">
        <f>Data!B10</f>
        <v>45288</v>
      </c>
      <c r="G20" s="121">
        <f>Data!B11</f>
        <v>45289</v>
      </c>
      <c r="H20" s="121">
        <f>Data!B12</f>
        <v>45292</v>
      </c>
      <c r="I20" s="121">
        <f>Data!B13</f>
        <v>45379</v>
      </c>
      <c r="J20" s="121">
        <f>Data!B14</f>
        <v>45380</v>
      </c>
      <c r="K20" s="121">
        <f>Data!B15</f>
        <v>45383</v>
      </c>
      <c r="L20" s="121">
        <f>Data!B16</f>
        <v>45384</v>
      </c>
      <c r="M20" s="121">
        <f>Data!B17</f>
        <v>45385</v>
      </c>
      <c r="N20" s="121">
        <f>Data!B18</f>
        <v>45418</v>
      </c>
      <c r="O20" s="121">
        <f>Data!B19</f>
        <v>45439</v>
      </c>
      <c r="P20" s="130">
        <f>Data!B20</f>
        <v>45530</v>
      </c>
      <c r="Q20" s="134"/>
      <c r="R20" s="95"/>
      <c r="S20" s="95"/>
      <c r="T20" s="2"/>
    </row>
    <row r="21" spans="1:20" ht="12.75" customHeight="1" x14ac:dyDescent="0.25">
      <c r="B21" s="22" t="s">
        <v>16</v>
      </c>
      <c r="C21" s="123">
        <f>Data!C7</f>
        <v>2</v>
      </c>
      <c r="D21" s="123">
        <f>Data!C8</f>
        <v>3</v>
      </c>
      <c r="E21" s="123">
        <f>Data!C9</f>
        <v>4</v>
      </c>
      <c r="F21" s="123">
        <f>Data!C10</f>
        <v>5</v>
      </c>
      <c r="G21" s="123">
        <f>Data!C11</f>
        <v>6</v>
      </c>
      <c r="H21" s="123">
        <f>Data!C12</f>
        <v>2</v>
      </c>
      <c r="I21" s="123">
        <f>Data!C13</f>
        <v>5</v>
      </c>
      <c r="J21" s="123">
        <f>Data!C14</f>
        <v>6</v>
      </c>
      <c r="K21" s="123">
        <f>Data!C15</f>
        <v>2</v>
      </c>
      <c r="L21" s="123">
        <f>Data!C16</f>
        <v>3</v>
      </c>
      <c r="M21" s="123">
        <f>Data!C17</f>
        <v>4</v>
      </c>
      <c r="N21" s="123">
        <f>Data!C18</f>
        <v>2</v>
      </c>
      <c r="O21" s="123">
        <f>Data!C19</f>
        <v>2</v>
      </c>
      <c r="P21" s="131">
        <f>Data!C20</f>
        <v>2</v>
      </c>
      <c r="Q21" s="135"/>
      <c r="R21" s="62"/>
      <c r="S21" s="62"/>
      <c r="T21" s="2"/>
    </row>
    <row r="22" spans="1:20" ht="12.75" customHeight="1" x14ac:dyDescent="0.25">
      <c r="B22" s="22" t="s">
        <v>17</v>
      </c>
      <c r="C22" s="124">
        <f t="shared" ref="C22:P22" si="0">IF(C21=1,Sunday2,IF(C21=2,Monday2,IF(C21=3,Tuesday2,IF(C21=4,Wednesday2,IF(C21=5,Thursday2,IF(C21=6,Friday2,IF(C21=7,Saturday2)))))))</f>
        <v>0</v>
      </c>
      <c r="D22" s="124">
        <f t="shared" si="0"/>
        <v>0</v>
      </c>
      <c r="E22" s="124">
        <f t="shared" si="0"/>
        <v>0</v>
      </c>
      <c r="F22" s="124">
        <f t="shared" si="0"/>
        <v>0</v>
      </c>
      <c r="G22" s="124">
        <f t="shared" si="0"/>
        <v>0</v>
      </c>
      <c r="H22" s="124">
        <f t="shared" si="0"/>
        <v>0</v>
      </c>
      <c r="I22" s="124">
        <f t="shared" si="0"/>
        <v>0</v>
      </c>
      <c r="J22" s="124">
        <f t="shared" si="0"/>
        <v>0</v>
      </c>
      <c r="K22" s="124">
        <f t="shared" si="0"/>
        <v>0</v>
      </c>
      <c r="L22" s="124">
        <f t="shared" si="0"/>
        <v>0</v>
      </c>
      <c r="M22" s="124">
        <f t="shared" si="0"/>
        <v>0</v>
      </c>
      <c r="N22" s="124">
        <f t="shared" si="0"/>
        <v>0</v>
      </c>
      <c r="O22" s="124">
        <f t="shared" si="0"/>
        <v>0</v>
      </c>
      <c r="P22" s="124">
        <f t="shared" si="0"/>
        <v>0</v>
      </c>
      <c r="Q22" s="136"/>
      <c r="R22" s="62"/>
      <c r="S22" s="62"/>
      <c r="T22" s="2"/>
    </row>
    <row r="23" spans="1:20" ht="12.75" customHeight="1" x14ac:dyDescent="0.25">
      <c r="B23" s="22" t="s">
        <v>18</v>
      </c>
      <c r="C23" s="125" t="str">
        <f>Data!E7</f>
        <v>BH</v>
      </c>
      <c r="D23" s="126" t="str">
        <f>Data!E8</f>
        <v>BH</v>
      </c>
      <c r="E23" s="127" t="str">
        <f>Data!E9</f>
        <v>CD</v>
      </c>
      <c r="F23" s="128" t="str">
        <f>Data!E10</f>
        <v>CD</v>
      </c>
      <c r="G23" s="129" t="str">
        <f>Data!E11</f>
        <v>CD</v>
      </c>
      <c r="H23" s="126" t="str">
        <f>Data!E12</f>
        <v>BH</v>
      </c>
      <c r="I23" s="129" t="str">
        <f>Data!E13</f>
        <v>CD</v>
      </c>
      <c r="J23" s="128" t="str">
        <f>Data!E14</f>
        <v>BH</v>
      </c>
      <c r="K23" s="129" t="str">
        <f>Data!E15</f>
        <v>BH</v>
      </c>
      <c r="L23" s="126" t="str">
        <f>Data!E16</f>
        <v>CD</v>
      </c>
      <c r="M23" s="127" t="str">
        <f>Data!E17</f>
        <v>CD</v>
      </c>
      <c r="N23" s="128" t="str">
        <f>Data!E18</f>
        <v>BH</v>
      </c>
      <c r="O23" s="127" t="str">
        <f>Data!E19</f>
        <v>BH</v>
      </c>
      <c r="P23" s="133" t="str">
        <f>Data!E20</f>
        <v>BH</v>
      </c>
      <c r="Q23" s="137"/>
      <c r="R23" s="62"/>
      <c r="S23" s="62"/>
      <c r="T23" s="2"/>
    </row>
    <row r="24" spans="1:20" ht="20.25" customHeight="1" x14ac:dyDescent="0.25">
      <c r="B24" s="11"/>
      <c r="C24" s="42"/>
      <c r="D24" s="42"/>
      <c r="E24" s="42"/>
      <c r="F24" s="42"/>
      <c r="G24" s="42"/>
      <c r="H24" s="14"/>
      <c r="I24" s="43"/>
      <c r="J24" s="42"/>
      <c r="K24" s="8"/>
      <c r="L24" s="8"/>
      <c r="M24" s="8"/>
      <c r="N24" s="8"/>
      <c r="O24" s="8"/>
      <c r="P24" s="8"/>
      <c r="Q24" s="8"/>
      <c r="T24" s="2"/>
    </row>
    <row r="25" spans="1:20" ht="15" customHeight="1" x14ac:dyDescent="0.25">
      <c r="B25" s="81" t="s">
        <v>62</v>
      </c>
      <c r="C25" s="82" t="s">
        <v>64</v>
      </c>
      <c r="D25" s="42"/>
      <c r="E25" s="42"/>
      <c r="F25" s="42"/>
      <c r="G25" s="42"/>
      <c r="H25" s="14"/>
      <c r="I25" s="43"/>
      <c r="J25" s="42"/>
      <c r="K25" s="8"/>
      <c r="L25" s="8"/>
      <c r="M25" s="8"/>
      <c r="N25" s="89"/>
      <c r="O25" s="8"/>
      <c r="P25" s="8"/>
      <c r="Q25" s="8"/>
      <c r="T25" s="2"/>
    </row>
    <row r="26" spans="1:20" s="46" customFormat="1" x14ac:dyDescent="0.25">
      <c r="B26" s="81" t="s">
        <v>61</v>
      </c>
      <c r="C26" s="98" t="s">
        <v>73</v>
      </c>
      <c r="D26" s="44"/>
      <c r="E26" s="44"/>
      <c r="F26" s="44"/>
      <c r="G26" s="44"/>
      <c r="H26" s="52"/>
      <c r="I26" s="53"/>
      <c r="J26" s="44"/>
      <c r="K26" s="44"/>
      <c r="L26" s="44"/>
      <c r="M26" s="44"/>
      <c r="N26" s="90"/>
      <c r="O26" s="44"/>
      <c r="P26" s="44"/>
      <c r="Q26" s="44"/>
      <c r="T26" s="47"/>
    </row>
    <row r="27" spans="1:20" s="46" customFormat="1" x14ac:dyDescent="0.25">
      <c r="B27" s="81" t="s">
        <v>44</v>
      </c>
      <c r="C27" s="72" t="s">
        <v>59</v>
      </c>
      <c r="D27" s="44"/>
      <c r="E27" s="44"/>
      <c r="F27" s="44"/>
      <c r="G27" s="44"/>
      <c r="H27" s="52"/>
      <c r="I27" s="53"/>
      <c r="J27" s="44"/>
      <c r="K27" s="44"/>
      <c r="L27" s="44"/>
      <c r="M27" s="44"/>
      <c r="N27" s="90"/>
      <c r="O27" s="44"/>
      <c r="P27" s="44"/>
      <c r="Q27" s="44"/>
      <c r="T27" s="47"/>
    </row>
    <row r="28" spans="1:20" s="46" customFormat="1" x14ac:dyDescent="0.25">
      <c r="B28" s="81" t="s">
        <v>58</v>
      </c>
      <c r="C28" s="72" t="s">
        <v>60</v>
      </c>
      <c r="D28" s="44"/>
      <c r="E28" s="44"/>
      <c r="F28" s="44"/>
      <c r="G28" s="44"/>
      <c r="H28" s="52"/>
      <c r="I28" s="53"/>
      <c r="J28" s="44"/>
      <c r="K28" s="44"/>
      <c r="L28" s="44"/>
      <c r="M28" s="44"/>
      <c r="N28" s="91"/>
      <c r="O28" s="44"/>
      <c r="P28" s="44"/>
      <c r="Q28" s="44"/>
      <c r="T28" s="47"/>
    </row>
    <row r="29" spans="1:20" s="46" customFormat="1" x14ac:dyDescent="0.25">
      <c r="B29" s="81" t="s">
        <v>54</v>
      </c>
      <c r="C29" s="98" t="s">
        <v>75</v>
      </c>
      <c r="D29" s="44"/>
      <c r="E29" s="44"/>
      <c r="F29" s="44"/>
      <c r="G29" s="44"/>
      <c r="H29" s="52"/>
      <c r="I29" s="53"/>
      <c r="J29" s="44"/>
      <c r="K29" s="44"/>
      <c r="L29" s="44"/>
      <c r="M29" s="44"/>
      <c r="N29" s="92"/>
      <c r="O29" s="44"/>
      <c r="P29" s="44"/>
      <c r="Q29" s="44"/>
      <c r="T29" s="47"/>
    </row>
    <row r="30" spans="1:20" s="46" customFormat="1" x14ac:dyDescent="0.25">
      <c r="B30" s="81" t="s">
        <v>53</v>
      </c>
      <c r="C30" s="82" t="s">
        <v>63</v>
      </c>
      <c r="D30" s="44"/>
      <c r="E30" s="44"/>
      <c r="F30" s="44"/>
      <c r="G30" s="44"/>
      <c r="H30" s="52"/>
      <c r="I30" s="53"/>
      <c r="J30" s="44"/>
      <c r="K30" s="44"/>
      <c r="L30" s="44"/>
      <c r="M30" s="44"/>
      <c r="N30" s="91"/>
      <c r="O30" s="44"/>
      <c r="P30" s="44"/>
      <c r="Q30" s="44"/>
      <c r="T30" s="47"/>
    </row>
    <row r="31" spans="1:20" s="46" customFormat="1" x14ac:dyDescent="0.25">
      <c r="B31" s="81" t="s">
        <v>55</v>
      </c>
      <c r="C31" s="72" t="s">
        <v>56</v>
      </c>
      <c r="D31" s="44"/>
      <c r="E31" s="44"/>
      <c r="F31" s="44"/>
      <c r="G31" s="44"/>
      <c r="H31" s="52"/>
      <c r="I31" s="53"/>
      <c r="J31" s="44"/>
      <c r="K31" s="44"/>
      <c r="L31" s="44"/>
      <c r="M31" s="44"/>
      <c r="N31" s="91"/>
      <c r="O31" s="44"/>
      <c r="P31" s="44"/>
      <c r="Q31" s="44"/>
      <c r="T31" s="47"/>
    </row>
    <row r="32" spans="1:20" s="46" customFormat="1" x14ac:dyDescent="0.25">
      <c r="B32" s="51"/>
      <c r="G32" s="44"/>
      <c r="H32" s="52"/>
      <c r="I32" s="53"/>
      <c r="J32" s="44"/>
      <c r="K32" s="44"/>
      <c r="L32" s="44"/>
      <c r="M32" s="44"/>
      <c r="N32" s="53"/>
      <c r="O32" s="44"/>
      <c r="P32" s="44"/>
      <c r="Q32" s="44"/>
      <c r="T32" s="47"/>
    </row>
    <row r="33" spans="1:20" ht="15" customHeight="1" x14ac:dyDescent="0.25">
      <c r="A33" s="8"/>
      <c r="B33" s="54" t="s">
        <v>24</v>
      </c>
      <c r="C33" s="54"/>
      <c r="D33" s="54"/>
      <c r="E33" s="54"/>
      <c r="F33" s="78" t="s">
        <v>57</v>
      </c>
      <c r="G33" s="79"/>
      <c r="H33" s="79"/>
      <c r="I33" s="79"/>
      <c r="J33" s="2"/>
      <c r="K33" s="20"/>
      <c r="L33" s="2"/>
      <c r="M33" s="2"/>
      <c r="N33" s="89"/>
      <c r="O33" s="56" t="s">
        <v>21</v>
      </c>
      <c r="T33" s="2"/>
    </row>
    <row r="34" spans="1:20" ht="15" customHeight="1" x14ac:dyDescent="0.25">
      <c r="A34" s="8"/>
      <c r="B34" s="55"/>
      <c r="C34" s="55"/>
      <c r="D34" s="55"/>
      <c r="E34" s="55"/>
      <c r="F34" s="24"/>
      <c r="G34" s="24"/>
      <c r="H34" s="24"/>
      <c r="I34" s="24"/>
      <c r="K34" s="42"/>
      <c r="N34" s="53"/>
      <c r="O34" s="56"/>
      <c r="T34" s="2"/>
    </row>
    <row r="35" spans="1:20" ht="12" customHeight="1" x14ac:dyDescent="0.25">
      <c r="T35" s="2"/>
    </row>
    <row r="36" spans="1:20" ht="11.1" customHeight="1" x14ac:dyDescent="0.25">
      <c r="A36" s="2"/>
      <c r="B36" s="2"/>
      <c r="C36" s="2"/>
      <c r="D36" s="2"/>
      <c r="E36" s="2"/>
      <c r="F36" s="2"/>
      <c r="G36" s="2"/>
      <c r="H36" s="2"/>
      <c r="I36" s="2"/>
      <c r="J36" s="2"/>
      <c r="K36" s="2"/>
      <c r="L36" s="2"/>
      <c r="M36" s="2"/>
      <c r="N36" s="2"/>
      <c r="O36" s="2"/>
      <c r="P36" s="2"/>
      <c r="Q36" s="2"/>
      <c r="R36" s="2"/>
      <c r="S36" s="2"/>
      <c r="T36" s="2"/>
    </row>
  </sheetData>
  <sheetProtection algorithmName="SHA-512" hashValue="axhqpH+CAFFrA0GULU99Gg6wdrgLTs3+bpRILQRxJeWzpWRU4N3yJkVndO5HEU0xwBRL1ocB5x4S7BlzH7L85Q==" saltValue="MoGHTx8BJGTdy8xzP9OP1A==" spinCount="100000" sheet="1" selectLockedCells="1"/>
  <mergeCells count="6">
    <mergeCell ref="B15:C15"/>
    <mergeCell ref="B18:L18"/>
    <mergeCell ref="D11:J11"/>
    <mergeCell ref="B11:C11"/>
    <mergeCell ref="F13:G13"/>
    <mergeCell ref="I13:J13"/>
  </mergeCells>
  <conditionalFormatting sqref="O15">
    <cfRule type="cellIs" dxfId="1" priority="2" operator="greaterThanOrEqual">
      <formula>36.5</formula>
    </cfRule>
  </conditionalFormatting>
  <conditionalFormatting sqref="Q15">
    <cfRule type="cellIs" dxfId="0" priority="1" operator="greaterThanOrEqual">
      <formula>1</formula>
    </cfRule>
  </conditionalFormatting>
  <pageMargins left="0.7" right="0.7" top="0.75" bottom="0.75" header="0.3" footer="0.3"/>
  <pageSetup paperSize="9" orientation="portrait" r:id="rId1"/>
  <ignoredErrors>
    <ignoredError xmlns:x16r3="http://schemas.microsoft.com/office/spreadsheetml/2018/08/main" sqref="C21:P21" x16r3:misleadingForma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9AA6-0937-4311-8831-FE633989CDC0}">
  <dimension ref="A1:T40"/>
  <sheetViews>
    <sheetView showGridLines="0" zoomScaleNormal="100" workbookViewId="0">
      <selection activeCell="D11" sqref="D11:J11"/>
    </sheetView>
  </sheetViews>
  <sheetFormatPr defaultColWidth="9.140625" defaultRowHeight="15" x14ac:dyDescent="0.25"/>
  <cols>
    <col min="1" max="1" width="2" style="1" customWidth="1"/>
    <col min="2" max="2" width="7.28515625" style="1" customWidth="1"/>
    <col min="3" max="14" width="10.28515625" style="1" customWidth="1"/>
    <col min="15" max="15" width="10.7109375" style="1" bestFit="1" customWidth="1"/>
    <col min="16" max="18" width="10.28515625" style="1" customWidth="1"/>
    <col min="19" max="20" width="2" style="1" customWidth="1"/>
    <col min="21" max="16384" width="9.140625" style="1"/>
  </cols>
  <sheetData>
    <row r="1" spans="1:20" x14ac:dyDescent="0.25">
      <c r="T1" s="2"/>
    </row>
    <row r="2" spans="1:20" x14ac:dyDescent="0.25">
      <c r="T2" s="2"/>
    </row>
    <row r="3" spans="1:20" x14ac:dyDescent="0.25">
      <c r="T3" s="2"/>
    </row>
    <row r="4" spans="1:20" x14ac:dyDescent="0.25">
      <c r="T4" s="2"/>
    </row>
    <row r="5" spans="1:20" x14ac:dyDescent="0.25">
      <c r="T5" s="2"/>
    </row>
    <row r="6" spans="1:20" ht="13.5" customHeight="1" x14ac:dyDescent="0.25">
      <c r="T6" s="2"/>
    </row>
    <row r="7" spans="1:20" ht="19.5" x14ac:dyDescent="0.25">
      <c r="A7" s="24"/>
      <c r="B7" s="25" t="s">
        <v>32</v>
      </c>
      <c r="C7" s="25"/>
      <c r="D7" s="25"/>
      <c r="E7" s="25"/>
      <c r="F7" s="25"/>
      <c r="G7" s="25"/>
      <c r="H7" s="25"/>
      <c r="I7" s="25"/>
      <c r="J7" s="25"/>
      <c r="K7" s="25"/>
      <c r="L7" s="142" t="s">
        <v>76</v>
      </c>
      <c r="M7" s="143" t="str">
        <f>Data!C2</f>
        <v>1st October 2023 to 30th September 2024</v>
      </c>
      <c r="N7" s="25"/>
      <c r="O7" s="25"/>
      <c r="P7" s="25"/>
      <c r="Q7" s="25"/>
      <c r="T7" s="2"/>
    </row>
    <row r="8" spans="1:20" ht="7.5" customHeight="1" x14ac:dyDescent="0.25">
      <c r="A8" s="27"/>
      <c r="B8" s="27"/>
      <c r="C8" s="27"/>
      <c r="D8" s="27"/>
      <c r="E8" s="27"/>
      <c r="F8" s="27"/>
      <c r="G8" s="27"/>
      <c r="H8" s="27"/>
      <c r="I8" s="27"/>
      <c r="J8" s="27"/>
      <c r="K8" s="27"/>
      <c r="L8" s="27"/>
      <c r="M8" s="27"/>
      <c r="N8" s="27"/>
      <c r="O8" s="25"/>
      <c r="P8" s="25"/>
      <c r="Q8" s="25"/>
      <c r="T8" s="2"/>
    </row>
    <row r="9" spans="1:20" ht="11.1" customHeight="1" x14ac:dyDescent="0.25">
      <c r="A9" s="26"/>
      <c r="B9" s="28" t="s">
        <v>97</v>
      </c>
      <c r="C9" s="26"/>
      <c r="D9" s="26"/>
      <c r="E9" s="26"/>
      <c r="F9" s="26"/>
      <c r="G9" s="26"/>
      <c r="H9" s="27"/>
      <c r="I9" s="27"/>
      <c r="J9" s="27"/>
      <c r="K9" s="27"/>
      <c r="L9" s="27"/>
      <c r="M9" s="27"/>
      <c r="N9" s="27"/>
      <c r="O9" s="25"/>
      <c r="P9" s="25"/>
      <c r="Q9" s="25"/>
      <c r="T9" s="2"/>
    </row>
    <row r="10" spans="1:20" ht="7.5" customHeight="1" x14ac:dyDescent="0.25">
      <c r="A10" s="29"/>
      <c r="B10" s="29"/>
      <c r="C10" s="29"/>
      <c r="D10" s="29"/>
      <c r="E10" s="29"/>
      <c r="F10" s="29"/>
      <c r="G10" s="29"/>
      <c r="H10" s="29"/>
      <c r="I10" s="29"/>
      <c r="J10" s="29"/>
      <c r="K10" s="29"/>
      <c r="L10" s="29"/>
      <c r="M10" s="29"/>
      <c r="N10" s="29"/>
      <c r="O10" s="29"/>
      <c r="P10" s="29"/>
      <c r="Q10" s="29"/>
      <c r="T10" s="2"/>
    </row>
    <row r="11" spans="1:20" ht="15" customHeight="1" x14ac:dyDescent="0.25">
      <c r="A11" s="8"/>
      <c r="B11" s="161" t="s">
        <v>30</v>
      </c>
      <c r="C11" s="162"/>
      <c r="D11" s="157"/>
      <c r="E11" s="157"/>
      <c r="F11" s="157"/>
      <c r="G11" s="157"/>
      <c r="H11" s="157"/>
      <c r="I11" s="157"/>
      <c r="J11" s="157"/>
      <c r="K11" s="30"/>
      <c r="L11" s="30"/>
      <c r="M11" s="24"/>
      <c r="N11" s="24"/>
      <c r="O11" s="24"/>
      <c r="P11" s="24"/>
      <c r="Q11" s="24"/>
      <c r="T11" s="2"/>
    </row>
    <row r="12" spans="1:20" ht="15" customHeight="1" x14ac:dyDescent="0.25">
      <c r="A12" s="30"/>
      <c r="B12" s="31"/>
      <c r="C12" s="32"/>
      <c r="D12" s="33"/>
      <c r="E12" s="33"/>
      <c r="F12" s="33"/>
      <c r="G12" s="33"/>
      <c r="H12" s="33"/>
      <c r="I12" s="34"/>
      <c r="J12" s="24"/>
      <c r="K12" s="30"/>
      <c r="L12" s="30"/>
      <c r="M12" s="30"/>
      <c r="N12" s="30"/>
      <c r="O12" s="30"/>
      <c r="P12" s="30"/>
      <c r="Q12" s="30"/>
      <c r="T12" s="2"/>
    </row>
    <row r="13" spans="1:20" ht="15" customHeight="1" x14ac:dyDescent="0.25">
      <c r="A13" s="66"/>
      <c r="B13" s="165" t="s">
        <v>38</v>
      </c>
      <c r="C13" s="166"/>
      <c r="D13" s="166"/>
      <c r="E13" s="166"/>
      <c r="F13" s="67"/>
      <c r="G13" s="41" t="s">
        <v>25</v>
      </c>
      <c r="H13" s="163"/>
      <c r="I13" s="164"/>
      <c r="J13" s="41" t="s">
        <v>23</v>
      </c>
      <c r="K13" s="163"/>
      <c r="L13" s="164"/>
      <c r="O13" s="24"/>
      <c r="P13" s="24"/>
      <c r="Q13" s="24"/>
      <c r="T13" s="2"/>
    </row>
    <row r="14" spans="1:20" ht="15" customHeight="1" x14ac:dyDescent="0.25">
      <c r="A14" s="66"/>
      <c r="B14" s="26"/>
      <c r="C14" s="26"/>
      <c r="D14" s="26"/>
      <c r="E14" s="26"/>
      <c r="I14" s="41"/>
      <c r="J14" s="60"/>
      <c r="K14" s="60"/>
      <c r="L14" s="41"/>
      <c r="M14" s="60"/>
      <c r="N14" s="60"/>
      <c r="O14" s="24"/>
      <c r="P14" s="24"/>
      <c r="Q14" s="24"/>
      <c r="T14" s="2"/>
    </row>
    <row r="15" spans="1:20" ht="15" customHeight="1" x14ac:dyDescent="0.25">
      <c r="A15" s="66"/>
      <c r="B15" s="26" t="s">
        <v>39</v>
      </c>
      <c r="C15" s="26"/>
      <c r="D15" s="26"/>
      <c r="E15" s="26"/>
      <c r="I15" s="41"/>
      <c r="J15" s="60"/>
      <c r="K15" s="60"/>
      <c r="L15" s="41"/>
      <c r="M15" s="60"/>
      <c r="N15" s="60"/>
      <c r="O15" s="24"/>
      <c r="P15" s="24"/>
      <c r="Q15" s="24"/>
      <c r="T15" s="2"/>
    </row>
    <row r="16" spans="1:20" ht="12.75" customHeight="1" x14ac:dyDescent="0.25">
      <c r="A16" s="57"/>
      <c r="B16" s="63"/>
      <c r="C16" s="61"/>
      <c r="D16" s="61"/>
      <c r="E16" s="62"/>
      <c r="F16" s="62"/>
      <c r="G16" s="61"/>
      <c r="H16" s="61"/>
      <c r="I16" s="61"/>
      <c r="J16" s="62"/>
      <c r="K16" s="61"/>
      <c r="L16" s="61"/>
      <c r="M16" s="62"/>
      <c r="N16" s="62"/>
      <c r="O16" s="62"/>
      <c r="P16" s="62"/>
      <c r="Q16" s="62"/>
      <c r="R16" s="62"/>
      <c r="T16" s="2"/>
    </row>
    <row r="17" spans="1:20" ht="14.25" customHeight="1" x14ac:dyDescent="0.25">
      <c r="A17" s="57"/>
      <c r="B17" s="71" t="s">
        <v>48</v>
      </c>
      <c r="C17" s="72" t="s">
        <v>49</v>
      </c>
      <c r="D17" s="44"/>
      <c r="E17" s="44"/>
      <c r="F17" s="44"/>
      <c r="G17" s="44"/>
      <c r="H17" s="52"/>
      <c r="I17" s="53"/>
      <c r="J17" s="44"/>
      <c r="K17" s="44"/>
      <c r="L17" s="44"/>
      <c r="M17" s="44"/>
      <c r="N17" s="80">
        <v>197.1</v>
      </c>
      <c r="O17" s="44"/>
      <c r="P17" s="62"/>
      <c r="Q17" s="62"/>
      <c r="R17" s="62"/>
      <c r="T17" s="2"/>
    </row>
    <row r="18" spans="1:20" ht="14.25" customHeight="1" x14ac:dyDescent="0.25">
      <c r="A18" s="57"/>
      <c r="B18" s="71" t="s">
        <v>46</v>
      </c>
      <c r="C18" s="72" t="s">
        <v>47</v>
      </c>
      <c r="D18" s="44"/>
      <c r="E18" s="44"/>
      <c r="F18" s="44"/>
      <c r="G18" s="44"/>
      <c r="H18" s="52"/>
      <c r="I18" s="53"/>
      <c r="J18" s="44"/>
      <c r="K18" s="44"/>
      <c r="L18" s="44"/>
      <c r="M18" s="44"/>
      <c r="N18" s="80">
        <v>16.425000000000001</v>
      </c>
      <c r="O18" s="44"/>
      <c r="P18" s="62"/>
      <c r="Q18" s="62"/>
      <c r="R18" s="62"/>
      <c r="T18" s="2"/>
    </row>
    <row r="19" spans="1:20" ht="5.0999999999999996" customHeight="1" x14ac:dyDescent="0.25">
      <c r="A19" s="57"/>
      <c r="B19" s="64"/>
      <c r="C19" s="44"/>
      <c r="D19" s="44"/>
      <c r="E19" s="44"/>
      <c r="F19" s="44"/>
      <c r="G19" s="44"/>
      <c r="H19" s="52"/>
      <c r="I19" s="53"/>
      <c r="J19" s="44"/>
      <c r="K19" s="44"/>
      <c r="L19" s="44"/>
      <c r="M19" s="44"/>
      <c r="N19" s="53"/>
      <c r="O19" s="44"/>
      <c r="P19" s="62"/>
      <c r="Q19" s="62"/>
      <c r="R19" s="62"/>
      <c r="T19" s="2"/>
    </row>
    <row r="20" spans="1:20" ht="15" customHeight="1" x14ac:dyDescent="0.25">
      <c r="A20" s="57"/>
      <c r="B20" s="71" t="s">
        <v>44</v>
      </c>
      <c r="C20" s="72" t="s">
        <v>50</v>
      </c>
      <c r="D20" s="44"/>
      <c r="E20" s="44"/>
      <c r="F20" s="44"/>
      <c r="G20" s="44"/>
      <c r="H20" s="52"/>
      <c r="I20" s="53"/>
      <c r="J20" s="44"/>
      <c r="K20" s="44"/>
      <c r="L20" s="44"/>
      <c r="M20" s="44"/>
      <c r="N20" s="93"/>
      <c r="O20" s="44"/>
      <c r="P20" s="62"/>
      <c r="Q20" s="62"/>
      <c r="R20" s="62"/>
      <c r="T20" s="2"/>
    </row>
    <row r="21" spans="1:20" ht="12.75" customHeight="1" x14ac:dyDescent="0.25">
      <c r="A21" s="57"/>
      <c r="B21" s="51"/>
      <c r="C21" s="46"/>
      <c r="D21" s="46"/>
      <c r="E21" s="46"/>
      <c r="F21" s="46"/>
      <c r="G21" s="44"/>
      <c r="H21" s="52"/>
      <c r="I21" s="53"/>
      <c r="J21" s="44"/>
      <c r="K21" s="44"/>
      <c r="L21" s="44"/>
      <c r="M21" s="44"/>
      <c r="N21" s="53"/>
      <c r="O21" s="44"/>
      <c r="P21" s="62"/>
      <c r="Q21" s="62"/>
      <c r="R21" s="62"/>
      <c r="T21" s="2"/>
    </row>
    <row r="22" spans="1:20" x14ac:dyDescent="0.25">
      <c r="A22" s="36"/>
      <c r="B22" s="37"/>
      <c r="C22" s="38"/>
      <c r="D22" s="38"/>
      <c r="E22" s="38"/>
      <c r="F22" s="38"/>
      <c r="G22" s="38"/>
      <c r="H22" s="39"/>
      <c r="I22" s="39"/>
      <c r="J22" s="39"/>
      <c r="K22" s="39"/>
      <c r="L22" s="39"/>
      <c r="M22" s="41"/>
      <c r="N22" s="30"/>
      <c r="O22" s="30"/>
      <c r="P22" s="30"/>
      <c r="Q22" s="30"/>
      <c r="T22" s="2"/>
    </row>
    <row r="23" spans="1:20" ht="15" customHeight="1" x14ac:dyDescent="0.25">
      <c r="A23" s="30"/>
      <c r="B23" s="31"/>
      <c r="C23" s="32"/>
      <c r="D23" s="33"/>
      <c r="E23" s="33"/>
      <c r="F23" s="33"/>
      <c r="G23" s="33"/>
      <c r="H23" s="33"/>
      <c r="I23" s="34"/>
      <c r="J23" s="24"/>
      <c r="K23" s="30"/>
      <c r="L23" s="30"/>
      <c r="M23" s="30"/>
      <c r="N23" s="30"/>
      <c r="O23" s="30"/>
      <c r="P23" s="30"/>
      <c r="Q23" s="30"/>
      <c r="T23" s="2"/>
    </row>
    <row r="24" spans="1:20" ht="15" customHeight="1" x14ac:dyDescent="0.25">
      <c r="A24" s="57"/>
      <c r="B24" s="170" t="s">
        <v>40</v>
      </c>
      <c r="C24" s="171"/>
      <c r="D24" s="171"/>
      <c r="E24" s="171"/>
      <c r="F24" s="60"/>
      <c r="G24" s="41" t="s">
        <v>25</v>
      </c>
      <c r="H24" s="163"/>
      <c r="I24" s="164"/>
      <c r="J24" s="41" t="s">
        <v>23</v>
      </c>
      <c r="K24" s="163"/>
      <c r="L24" s="164"/>
      <c r="M24" s="24"/>
      <c r="N24" s="24"/>
      <c r="O24" s="24"/>
      <c r="P24" s="24"/>
      <c r="Q24" s="24"/>
      <c r="T24" s="2"/>
    </row>
    <row r="25" spans="1:20" ht="15" customHeight="1" x14ac:dyDescent="0.25">
      <c r="A25" s="57"/>
      <c r="B25" s="27"/>
      <c r="C25" s="27"/>
      <c r="D25" s="27"/>
      <c r="E25" s="41"/>
      <c r="F25" s="60"/>
      <c r="G25" s="60"/>
      <c r="H25" s="41"/>
      <c r="I25" s="60"/>
      <c r="J25" s="60"/>
      <c r="K25" s="30"/>
      <c r="L25" s="24"/>
      <c r="M25" s="24"/>
      <c r="N25" s="24"/>
      <c r="O25" s="24"/>
      <c r="P25" s="24"/>
      <c r="Q25" s="24"/>
      <c r="T25" s="2"/>
    </row>
    <row r="26" spans="1:20" ht="15" customHeight="1" x14ac:dyDescent="0.25">
      <c r="A26" s="57"/>
      <c r="B26" s="65" t="s">
        <v>51</v>
      </c>
      <c r="C26" s="27"/>
      <c r="D26" s="27"/>
      <c r="E26" s="41"/>
      <c r="F26" s="60"/>
      <c r="G26" s="60"/>
      <c r="H26" s="41"/>
      <c r="I26" s="60"/>
      <c r="J26" s="60"/>
      <c r="K26" s="30"/>
      <c r="L26" s="24"/>
      <c r="M26" s="24"/>
      <c r="N26" s="24"/>
      <c r="O26" s="24"/>
      <c r="P26" s="24"/>
      <c r="Q26" s="24"/>
      <c r="T26" s="2"/>
    </row>
    <row r="27" spans="1:20" ht="15" customHeight="1" x14ac:dyDescent="0.25">
      <c r="A27" s="57"/>
      <c r="B27" s="65"/>
      <c r="C27" s="27"/>
      <c r="D27" s="27"/>
      <c r="E27" s="41"/>
      <c r="F27" s="60"/>
      <c r="G27" s="60"/>
      <c r="H27" s="41"/>
      <c r="I27" s="60"/>
      <c r="J27" s="60"/>
      <c r="K27" s="30"/>
      <c r="L27" s="24"/>
      <c r="M27" s="24"/>
      <c r="N27" s="24"/>
      <c r="O27" s="24"/>
      <c r="P27" s="24"/>
      <c r="Q27" s="24"/>
      <c r="T27" s="2"/>
    </row>
    <row r="28" spans="1:20" ht="15" customHeight="1" x14ac:dyDescent="0.25">
      <c r="A28" s="57"/>
      <c r="B28" s="71" t="s">
        <v>48</v>
      </c>
      <c r="C28" s="72" t="s">
        <v>49</v>
      </c>
      <c r="D28" s="72"/>
      <c r="E28" s="72"/>
      <c r="F28" s="72"/>
      <c r="G28" s="72"/>
      <c r="H28" s="73"/>
      <c r="I28" s="74"/>
      <c r="J28" s="72"/>
      <c r="K28" s="72"/>
      <c r="L28" s="72"/>
      <c r="M28" s="72"/>
      <c r="N28" s="80">
        <v>197.1</v>
      </c>
      <c r="O28" s="24"/>
      <c r="P28" s="24"/>
      <c r="Q28" s="24"/>
      <c r="T28" s="2"/>
    </row>
    <row r="29" spans="1:20" ht="15" customHeight="1" x14ac:dyDescent="0.25">
      <c r="A29" s="57"/>
      <c r="B29" s="71" t="s">
        <v>46</v>
      </c>
      <c r="C29" s="72" t="s">
        <v>47</v>
      </c>
      <c r="D29" s="72"/>
      <c r="E29" s="72"/>
      <c r="F29" s="72"/>
      <c r="G29" s="72"/>
      <c r="H29" s="73"/>
      <c r="I29" s="74"/>
      <c r="J29" s="72"/>
      <c r="K29" s="72"/>
      <c r="L29" s="72"/>
      <c r="M29" s="72"/>
      <c r="N29" s="80">
        <v>16.425000000000001</v>
      </c>
      <c r="O29" s="24"/>
      <c r="P29" s="24"/>
      <c r="Q29" s="24"/>
      <c r="T29" s="2"/>
    </row>
    <row r="30" spans="1:20" ht="5.0999999999999996" customHeight="1" x14ac:dyDescent="0.25">
      <c r="A30" s="57"/>
      <c r="B30" s="71"/>
      <c r="C30" s="72"/>
      <c r="D30" s="72"/>
      <c r="E30" s="72"/>
      <c r="F30" s="72"/>
      <c r="G30" s="72"/>
      <c r="H30" s="73"/>
      <c r="I30" s="74"/>
      <c r="J30" s="72"/>
      <c r="K30" s="72"/>
      <c r="L30" s="72"/>
      <c r="M30" s="72"/>
      <c r="N30" s="53"/>
      <c r="O30" s="24"/>
      <c r="P30" s="24"/>
      <c r="Q30" s="24"/>
      <c r="T30" s="2"/>
    </row>
    <row r="31" spans="1:20" ht="15" customHeight="1" x14ac:dyDescent="0.25">
      <c r="A31" s="57"/>
      <c r="B31" s="30" t="s">
        <v>44</v>
      </c>
      <c r="C31" s="77" t="s">
        <v>45</v>
      </c>
      <c r="D31" s="77"/>
      <c r="E31" s="77"/>
      <c r="F31" s="77"/>
      <c r="G31" s="77"/>
      <c r="H31" s="77"/>
      <c r="I31" s="77"/>
      <c r="J31" s="77"/>
      <c r="K31" s="77"/>
      <c r="L31" s="77"/>
      <c r="M31" s="77"/>
      <c r="N31" s="89"/>
      <c r="O31" s="24"/>
      <c r="P31" s="24"/>
      <c r="Q31" s="24"/>
      <c r="T31" s="2"/>
    </row>
    <row r="32" spans="1:20" ht="15" customHeight="1" x14ac:dyDescent="0.25">
      <c r="A32" s="57"/>
      <c r="B32" s="30" t="s">
        <v>42</v>
      </c>
      <c r="C32" s="77" t="s">
        <v>43</v>
      </c>
      <c r="D32" s="77"/>
      <c r="E32" s="77"/>
      <c r="F32" s="77"/>
      <c r="G32" s="77"/>
      <c r="H32" s="77"/>
      <c r="I32" s="77"/>
      <c r="J32" s="77"/>
      <c r="K32" s="77"/>
      <c r="L32" s="77"/>
      <c r="M32" s="77"/>
      <c r="N32" s="94"/>
      <c r="O32" s="24"/>
      <c r="P32" s="24"/>
      <c r="Q32" s="24"/>
      <c r="T32" s="2"/>
    </row>
    <row r="33" spans="1:20" ht="5.0999999999999996" customHeight="1" x14ac:dyDescent="0.25">
      <c r="A33" s="57"/>
      <c r="B33" s="75"/>
      <c r="C33" s="76"/>
      <c r="D33" s="76"/>
      <c r="E33" s="76"/>
      <c r="F33" s="76"/>
      <c r="G33" s="76"/>
      <c r="H33" s="76"/>
      <c r="I33" s="76"/>
      <c r="J33" s="76"/>
      <c r="K33" s="76"/>
      <c r="L33" s="76"/>
      <c r="M33" s="76"/>
      <c r="N33" s="53"/>
      <c r="O33" s="24"/>
      <c r="P33" s="24"/>
      <c r="Q33" s="24"/>
      <c r="T33" s="2"/>
    </row>
    <row r="34" spans="1:20" ht="15" customHeight="1" x14ac:dyDescent="0.25">
      <c r="A34" s="57"/>
      <c r="B34" s="75" t="s">
        <v>36</v>
      </c>
      <c r="C34" s="167" t="s">
        <v>37</v>
      </c>
      <c r="D34" s="168"/>
      <c r="E34" s="168"/>
      <c r="F34" s="168"/>
      <c r="G34" s="168"/>
      <c r="H34" s="168"/>
      <c r="I34" s="168"/>
      <c r="J34" s="168"/>
      <c r="K34" s="168"/>
      <c r="L34" s="168"/>
      <c r="M34" s="169"/>
      <c r="N34" s="93"/>
      <c r="O34" s="24"/>
      <c r="P34" s="24"/>
      <c r="Q34" s="24"/>
      <c r="T34" s="2"/>
    </row>
    <row r="35" spans="1:20" ht="15" customHeight="1" x14ac:dyDescent="0.25">
      <c r="A35" s="57"/>
      <c r="B35" s="27"/>
      <c r="C35" s="27"/>
      <c r="D35" s="27"/>
      <c r="E35" s="41"/>
      <c r="F35" s="60"/>
      <c r="G35" s="60"/>
      <c r="H35" s="41"/>
      <c r="I35" s="60"/>
      <c r="J35" s="60"/>
      <c r="K35" s="30"/>
      <c r="L35" s="24"/>
      <c r="M35" s="24"/>
      <c r="N35" s="24"/>
      <c r="O35" s="24"/>
      <c r="P35" s="24"/>
      <c r="Q35" s="24"/>
      <c r="T35" s="2"/>
    </row>
    <row r="36" spans="1:20" x14ac:dyDescent="0.25">
      <c r="A36" s="36"/>
      <c r="B36" s="37"/>
      <c r="C36" s="38"/>
      <c r="D36" s="38"/>
      <c r="E36" s="38"/>
      <c r="F36" s="38"/>
      <c r="G36" s="38"/>
      <c r="H36" s="39"/>
      <c r="I36" s="39"/>
      <c r="J36" s="39"/>
      <c r="K36" s="39"/>
      <c r="L36" s="39"/>
      <c r="M36" s="41"/>
      <c r="N36" s="30"/>
      <c r="O36" s="30"/>
      <c r="P36" s="30"/>
      <c r="Q36" s="30"/>
      <c r="T36" s="2"/>
    </row>
    <row r="37" spans="1:20" ht="15" customHeight="1" x14ac:dyDescent="0.25">
      <c r="A37" s="30"/>
      <c r="B37" s="31"/>
      <c r="C37" s="32"/>
      <c r="D37" s="33"/>
      <c r="E37" s="33"/>
      <c r="F37" s="33"/>
      <c r="G37" s="33"/>
      <c r="H37" s="33"/>
      <c r="I37" s="34"/>
      <c r="J37" s="24"/>
      <c r="K37" s="30"/>
      <c r="L37" s="30"/>
      <c r="M37" s="30"/>
      <c r="N37" s="30"/>
      <c r="O37" s="30"/>
      <c r="P37" s="30"/>
      <c r="Q37" s="30"/>
      <c r="T37" s="2"/>
    </row>
    <row r="38" spans="1:20" ht="15" customHeight="1" x14ac:dyDescent="0.25">
      <c r="A38" s="35"/>
      <c r="B38" s="68" t="s">
        <v>24</v>
      </c>
      <c r="C38" s="68"/>
      <c r="D38" s="68"/>
      <c r="E38" s="68"/>
      <c r="F38" s="65" t="s">
        <v>41</v>
      </c>
      <c r="G38" s="65"/>
      <c r="H38" s="65"/>
      <c r="I38" s="69"/>
      <c r="J38" s="70"/>
      <c r="K38" s="40"/>
      <c r="L38" s="24"/>
      <c r="M38" s="24"/>
      <c r="N38" s="93"/>
      <c r="O38" s="24" t="s">
        <v>52</v>
      </c>
      <c r="P38" s="24"/>
      <c r="Q38" s="24"/>
      <c r="T38" s="2"/>
    </row>
    <row r="39" spans="1:20" ht="15" customHeight="1" x14ac:dyDescent="0.25">
      <c r="A39" s="30"/>
      <c r="B39" s="65"/>
      <c r="C39" s="65"/>
      <c r="D39" s="65"/>
      <c r="E39" s="65"/>
      <c r="F39" s="65"/>
      <c r="G39" s="65"/>
      <c r="H39" s="65"/>
      <c r="I39" s="69"/>
      <c r="J39" s="70"/>
      <c r="K39" s="40"/>
      <c r="L39" s="24"/>
      <c r="M39" s="24"/>
      <c r="N39" s="53"/>
      <c r="O39" s="24"/>
      <c r="P39" s="24"/>
      <c r="Q39" s="24"/>
      <c r="T39" s="2"/>
    </row>
    <row r="40" spans="1:20" ht="11.1" customHeight="1" x14ac:dyDescent="0.25">
      <c r="A40" s="2"/>
      <c r="B40" s="2"/>
      <c r="C40" s="2"/>
      <c r="D40" s="2"/>
      <c r="E40" s="2"/>
      <c r="F40" s="2"/>
      <c r="G40" s="2"/>
      <c r="H40" s="2"/>
      <c r="I40" s="2"/>
      <c r="J40" s="2"/>
      <c r="K40" s="2"/>
      <c r="L40" s="2"/>
      <c r="M40" s="2"/>
      <c r="N40" s="2"/>
      <c r="O40" s="2"/>
      <c r="P40" s="2"/>
      <c r="Q40" s="2"/>
      <c r="R40" s="2"/>
      <c r="S40" s="2"/>
      <c r="T40" s="2"/>
    </row>
  </sheetData>
  <sheetProtection algorithmName="SHA-512" hashValue="4asdxHxnTfXqxiMQOBIfk/8Gan7cBdem4CA75bLVj7jDseiKDDMxWp/FI/DJr45qO9jjxA1CR8D5scFffo9KtQ==" saltValue="hahsoQTTaw8zH5LOkTc/Jw==" spinCount="100000" sheet="1" selectLockedCells="1"/>
  <mergeCells count="9">
    <mergeCell ref="B11:C11"/>
    <mergeCell ref="D11:J11"/>
    <mergeCell ref="B13:E13"/>
    <mergeCell ref="C34:M34"/>
    <mergeCell ref="B24:E24"/>
    <mergeCell ref="K13:L13"/>
    <mergeCell ref="H13:I13"/>
    <mergeCell ref="K24:L24"/>
    <mergeCell ref="H24:I24"/>
  </mergeCells>
  <dataValidations count="2">
    <dataValidation type="date" allowBlank="1" showInputMessage="1" showErrorMessage="1" errorTitle="Invalid Entry" error="Date is outside of leave year." sqref="M14:N15 J14:K15" xr:uid="{BBF52912-A2A9-47C5-8B04-7D616562C4A2}">
      <formula1>44470</formula1>
      <formula2>44833</formula2>
    </dataValidation>
    <dataValidation type="date" allowBlank="1" showInputMessage="1" showErrorMessage="1" errorTitle="Invalid Entry" error="Date is outside of leave year." sqref="F35:G35 I25:J27 I35:J35 F24:F27 G25:G27" xr:uid="{978853FB-21B1-4091-BC2E-D111CE88F497}">
      <formula1>44470</formula1>
      <formula2>44834</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2E24-3D7F-4C66-ACA7-B8EE768ABF9A}">
  <dimension ref="A1:G21"/>
  <sheetViews>
    <sheetView showGridLines="0" zoomScaleNormal="100" workbookViewId="0">
      <selection activeCell="C2" sqref="C2:F2"/>
    </sheetView>
  </sheetViews>
  <sheetFormatPr defaultColWidth="8.85546875" defaultRowHeight="12.75" x14ac:dyDescent="0.2"/>
  <cols>
    <col min="1" max="1" width="3.140625" style="100" customWidth="1"/>
    <col min="2" max="2" width="13.85546875" style="100" customWidth="1"/>
    <col min="3" max="3" width="5.85546875" style="100" customWidth="1"/>
    <col min="4" max="4" width="13.140625" style="100" customWidth="1"/>
    <col min="5" max="5" width="5.140625" style="100" customWidth="1"/>
    <col min="6" max="6" width="28.85546875" style="100" bestFit="1" customWidth="1"/>
    <col min="7" max="7" width="41.140625" style="100" customWidth="1"/>
    <col min="8" max="16384" width="8.85546875" style="100"/>
  </cols>
  <sheetData>
    <row r="1" spans="1:7" ht="15.95" customHeight="1" x14ac:dyDescent="0.2">
      <c r="A1" s="99"/>
      <c r="B1" s="99"/>
      <c r="C1" s="99"/>
      <c r="D1" s="99"/>
      <c r="E1" s="99"/>
    </row>
    <row r="2" spans="1:7" ht="15.95" customHeight="1" x14ac:dyDescent="0.2">
      <c r="A2" s="99"/>
      <c r="B2" s="101" t="s">
        <v>76</v>
      </c>
      <c r="C2" s="172" t="s">
        <v>77</v>
      </c>
      <c r="D2" s="172"/>
      <c r="E2" s="172"/>
      <c r="F2" s="173"/>
    </row>
    <row r="3" spans="1:7" ht="15.95" customHeight="1" x14ac:dyDescent="0.2">
      <c r="A3" s="99"/>
      <c r="B3" s="99"/>
      <c r="C3" s="99"/>
      <c r="D3" s="99"/>
      <c r="E3" s="99"/>
    </row>
    <row r="4" spans="1:7" ht="15.95" customHeight="1" x14ac:dyDescent="0.2">
      <c r="A4" s="99"/>
      <c r="B4" s="174" t="s">
        <v>78</v>
      </c>
      <c r="C4" s="175"/>
      <c r="D4" s="102">
        <v>45200</v>
      </c>
      <c r="E4" s="99"/>
      <c r="F4" s="103" t="s">
        <v>79</v>
      </c>
      <c r="G4" s="104"/>
    </row>
    <row r="5" spans="1:7" ht="15.95" customHeight="1" x14ac:dyDescent="0.2">
      <c r="A5" s="99"/>
      <c r="B5" s="174" t="s">
        <v>80</v>
      </c>
      <c r="C5" s="175"/>
      <c r="D5" s="102">
        <v>45565</v>
      </c>
      <c r="E5" s="99"/>
      <c r="F5" s="105" t="s">
        <v>81</v>
      </c>
      <c r="G5" s="104"/>
    </row>
    <row r="6" spans="1:7" ht="15.95" customHeight="1" x14ac:dyDescent="0.2">
      <c r="A6" s="99"/>
      <c r="B6" s="99"/>
      <c r="C6" s="99"/>
      <c r="D6" s="99"/>
      <c r="E6" s="99"/>
    </row>
    <row r="7" spans="1:7" ht="15.95" customHeight="1" x14ac:dyDescent="0.25">
      <c r="A7" s="99"/>
      <c r="B7" s="106">
        <v>45285</v>
      </c>
      <c r="C7" s="107">
        <f t="shared" ref="C7:C20" si="0">WEEKDAY(B7)</f>
        <v>2</v>
      </c>
      <c r="D7" s="108">
        <f t="shared" ref="D7:D20" si="1">B7</f>
        <v>45285</v>
      </c>
      <c r="E7" s="109" t="s">
        <v>20</v>
      </c>
      <c r="F7" s="110" t="s">
        <v>82</v>
      </c>
    </row>
    <row r="8" spans="1:7" ht="15.95" customHeight="1" x14ac:dyDescent="0.25">
      <c r="A8" s="99"/>
      <c r="B8" s="106">
        <v>45286</v>
      </c>
      <c r="C8" s="107">
        <f t="shared" si="0"/>
        <v>3</v>
      </c>
      <c r="D8" s="108">
        <f t="shared" si="1"/>
        <v>45286</v>
      </c>
      <c r="E8" s="109" t="s">
        <v>20</v>
      </c>
      <c r="F8" s="110" t="s">
        <v>83</v>
      </c>
    </row>
    <row r="9" spans="1:7" ht="15.95" customHeight="1" x14ac:dyDescent="0.25">
      <c r="A9" s="99"/>
      <c r="B9" s="111">
        <v>45287</v>
      </c>
      <c r="C9" s="112">
        <f t="shared" si="0"/>
        <v>4</v>
      </c>
      <c r="D9" s="113">
        <f t="shared" si="1"/>
        <v>45287</v>
      </c>
      <c r="E9" s="114" t="s">
        <v>19</v>
      </c>
      <c r="F9" s="115" t="s">
        <v>84</v>
      </c>
    </row>
    <row r="10" spans="1:7" ht="15.95" customHeight="1" x14ac:dyDescent="0.25">
      <c r="A10" s="99"/>
      <c r="B10" s="111">
        <v>45288</v>
      </c>
      <c r="C10" s="112">
        <f t="shared" si="0"/>
        <v>5</v>
      </c>
      <c r="D10" s="113">
        <f t="shared" si="1"/>
        <v>45288</v>
      </c>
      <c r="E10" s="114" t="s">
        <v>19</v>
      </c>
      <c r="F10" s="115" t="s">
        <v>84</v>
      </c>
    </row>
    <row r="11" spans="1:7" ht="15.95" customHeight="1" x14ac:dyDescent="0.25">
      <c r="A11" s="99"/>
      <c r="B11" s="111">
        <v>45289</v>
      </c>
      <c r="C11" s="112">
        <f t="shared" si="0"/>
        <v>6</v>
      </c>
      <c r="D11" s="113">
        <f>B11</f>
        <v>45289</v>
      </c>
      <c r="E11" s="114" t="s">
        <v>19</v>
      </c>
      <c r="F11" s="115" t="s">
        <v>84</v>
      </c>
    </row>
    <row r="12" spans="1:7" ht="15.95" customHeight="1" x14ac:dyDescent="0.25">
      <c r="A12" s="99"/>
      <c r="B12" s="116">
        <v>45292</v>
      </c>
      <c r="C12" s="107">
        <f t="shared" si="0"/>
        <v>2</v>
      </c>
      <c r="D12" s="117">
        <f t="shared" si="1"/>
        <v>45292</v>
      </c>
      <c r="E12" s="109" t="s">
        <v>20</v>
      </c>
      <c r="F12" s="110" t="s">
        <v>85</v>
      </c>
    </row>
    <row r="13" spans="1:7" ht="15.95" customHeight="1" x14ac:dyDescent="0.25">
      <c r="A13" s="99"/>
      <c r="B13" s="111">
        <v>45379</v>
      </c>
      <c r="C13" s="112">
        <f t="shared" si="0"/>
        <v>5</v>
      </c>
      <c r="D13" s="113">
        <f t="shared" si="1"/>
        <v>45379</v>
      </c>
      <c r="E13" s="114" t="s">
        <v>19</v>
      </c>
      <c r="F13" s="115" t="s">
        <v>86</v>
      </c>
    </row>
    <row r="14" spans="1:7" ht="15.95" customHeight="1" x14ac:dyDescent="0.25">
      <c r="A14" s="99"/>
      <c r="B14" s="116">
        <v>45380</v>
      </c>
      <c r="C14" s="107">
        <f t="shared" si="0"/>
        <v>6</v>
      </c>
      <c r="D14" s="108">
        <f t="shared" si="1"/>
        <v>45380</v>
      </c>
      <c r="E14" s="109" t="s">
        <v>20</v>
      </c>
      <c r="F14" s="110" t="s">
        <v>87</v>
      </c>
    </row>
    <row r="15" spans="1:7" ht="15.95" customHeight="1" x14ac:dyDescent="0.25">
      <c r="A15" s="99"/>
      <c r="B15" s="106">
        <v>45383</v>
      </c>
      <c r="C15" s="107">
        <f t="shared" si="0"/>
        <v>2</v>
      </c>
      <c r="D15" s="108">
        <f t="shared" si="1"/>
        <v>45383</v>
      </c>
      <c r="E15" s="109" t="s">
        <v>20</v>
      </c>
      <c r="F15" s="110" t="s">
        <v>88</v>
      </c>
    </row>
    <row r="16" spans="1:7" ht="15.95" customHeight="1" x14ac:dyDescent="0.25">
      <c r="A16" s="99"/>
      <c r="B16" s="111">
        <v>45384</v>
      </c>
      <c r="C16" s="112">
        <f>WEEKDAY(B16)</f>
        <v>3</v>
      </c>
      <c r="D16" s="113">
        <f t="shared" si="1"/>
        <v>45384</v>
      </c>
      <c r="E16" s="114" t="s">
        <v>19</v>
      </c>
      <c r="F16" s="115" t="s">
        <v>86</v>
      </c>
    </row>
    <row r="17" spans="1:6" ht="15.95" customHeight="1" x14ac:dyDescent="0.25">
      <c r="A17" s="99"/>
      <c r="B17" s="111">
        <v>45385</v>
      </c>
      <c r="C17" s="112">
        <f t="shared" si="0"/>
        <v>4</v>
      </c>
      <c r="D17" s="113">
        <f t="shared" si="1"/>
        <v>45385</v>
      </c>
      <c r="E17" s="114" t="s">
        <v>19</v>
      </c>
      <c r="F17" s="115" t="s">
        <v>86</v>
      </c>
    </row>
    <row r="18" spans="1:6" ht="15.95" customHeight="1" x14ac:dyDescent="0.25">
      <c r="A18" s="99"/>
      <c r="B18" s="106">
        <v>45418</v>
      </c>
      <c r="C18" s="107">
        <f t="shared" si="0"/>
        <v>2</v>
      </c>
      <c r="D18" s="108">
        <f t="shared" si="1"/>
        <v>45418</v>
      </c>
      <c r="E18" s="109" t="s">
        <v>20</v>
      </c>
      <c r="F18" s="110" t="s">
        <v>89</v>
      </c>
    </row>
    <row r="19" spans="1:6" ht="15.95" customHeight="1" x14ac:dyDescent="0.25">
      <c r="A19" s="99"/>
      <c r="B19" s="106">
        <v>45439</v>
      </c>
      <c r="C19" s="107">
        <f t="shared" si="0"/>
        <v>2</v>
      </c>
      <c r="D19" s="108">
        <f t="shared" si="1"/>
        <v>45439</v>
      </c>
      <c r="E19" s="109" t="s">
        <v>20</v>
      </c>
      <c r="F19" s="110" t="s">
        <v>90</v>
      </c>
    </row>
    <row r="20" spans="1:6" ht="15.95" customHeight="1" x14ac:dyDescent="0.25">
      <c r="A20" s="99"/>
      <c r="B20" s="106">
        <v>45530</v>
      </c>
      <c r="C20" s="107">
        <f t="shared" si="0"/>
        <v>2</v>
      </c>
      <c r="D20" s="108">
        <f t="shared" si="1"/>
        <v>45530</v>
      </c>
      <c r="E20" s="109" t="s">
        <v>20</v>
      </c>
      <c r="F20" s="110" t="s">
        <v>91</v>
      </c>
    </row>
    <row r="21" spans="1:6" ht="15.95" customHeight="1" x14ac:dyDescent="0.2">
      <c r="A21" s="99"/>
    </row>
  </sheetData>
  <sheetProtection selectLockedCells="1"/>
  <mergeCells count="3">
    <mergeCell ref="C2:F2"/>
    <mergeCell ref="B4:C4"/>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Overview</vt:lpstr>
      <vt:lpstr>1 - Part Time, Full Year</vt:lpstr>
      <vt:lpstr>2 - Part Time, Part Year</vt:lpstr>
      <vt:lpstr>3 - Full Time, Part Year</vt:lpstr>
      <vt:lpstr>Data</vt:lpstr>
      <vt:lpstr>Friday1</vt:lpstr>
      <vt:lpstr>Friday2</vt:lpstr>
      <vt:lpstr>Monday1</vt:lpstr>
      <vt:lpstr>Monday2</vt:lpstr>
      <vt:lpstr>Saturday1</vt:lpstr>
      <vt:lpstr>Saturday2</vt:lpstr>
      <vt:lpstr>Sunday1</vt:lpstr>
      <vt:lpstr>Sunday2</vt:lpstr>
      <vt:lpstr>Thursday1</vt:lpstr>
      <vt:lpstr>Thursday2</vt:lpstr>
      <vt:lpstr>Tuesday1</vt:lpstr>
      <vt:lpstr>Tuesday2</vt:lpstr>
      <vt:lpstr>Wednesday1</vt:lpstr>
      <vt:lpstr>Wednesday2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McNeil, Cameron</cp:lastModifiedBy>
  <dcterms:created xsi:type="dcterms:W3CDTF">2019-02-07T17:38:41Z</dcterms:created>
  <dcterms:modified xsi:type="dcterms:W3CDTF">2024-03-22T14:04:17Z</dcterms:modified>
</cp:coreProperties>
</file>