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drawings/drawing9.xml" ContentType="application/vnd.openxmlformats-officedocument.drawing+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drawings/drawing12.xml" ContentType="application/vnd.openxmlformats-officedocument.drawing+xml"/>
  <Override PartName="/xl/charts/chart18.xml" ContentType="application/vnd.openxmlformats-officedocument.drawingml.chart+xml"/>
  <Override PartName="/xl/drawings/drawing13.xml" ContentType="application/vnd.openxmlformats-officedocument.drawing+xml"/>
  <Override PartName="/xl/charts/chart19.xml" ContentType="application/vnd.openxmlformats-officedocument.drawingml.chart+xml"/>
  <Override PartName="/xl/drawings/drawing14.xml" ContentType="application/vnd.openxmlformats-officedocument.drawing+xml"/>
  <Override PartName="/xl/charts/chart20.xml" ContentType="application/vnd.openxmlformats-officedocument.drawingml.chart+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7.xml" ContentType="application/vnd.openxmlformats-officedocument.drawing+xml"/>
  <Override PartName="/xl/charts/chart2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Equalities and Diversity\Athena SWAN\Support Docs\"/>
    </mc:Choice>
  </mc:AlternateContent>
  <bookViews>
    <workbookView xWindow="225" yWindow="870" windowWidth="18960" windowHeight="9135" tabRatio="774"/>
  </bookViews>
  <sheets>
    <sheet name="Intro" sheetId="18" r:id="rId1"/>
    <sheet name="Students" sheetId="7" r:id="rId2"/>
    <sheet name="Student Recuirtment" sheetId="12" r:id="rId3"/>
    <sheet name="Degree Classification" sheetId="11" r:id="rId4"/>
    <sheet name="Pipeline snapshot" sheetId="2" r:id="rId5"/>
    <sheet name="Pipeline snapshot 2" sheetId="3" r:id="rId6"/>
    <sheet name="Pipeline over time" sheetId="1" r:id="rId7"/>
    <sheet name="Pipeline over time 2" sheetId="5" r:id="rId8"/>
    <sheet name="Job role pipeline" sheetId="21" r:id="rId9"/>
    <sheet name="Pipeline over time 3" sheetId="20" r:id="rId10"/>
    <sheet name="Clinical data" sheetId="19" r:id="rId11"/>
    <sheet name="Turnover" sheetId="13" r:id="rId12"/>
    <sheet name="Recruitment" sheetId="6" r:id="rId13"/>
    <sheet name="Interview panles" sheetId="14" r:id="rId14"/>
    <sheet name="Promotion" sheetId="15" r:id="rId15"/>
    <sheet name="Representation" sheetId="8" r:id="rId16"/>
    <sheet name="Maternity" sheetId="17" r:id="rId17"/>
    <sheet name="Survey" sheetId="9" r:id="rId18"/>
  </sheets>
  <calcPr calcId="152511" iterateDelta="252"/>
</workbook>
</file>

<file path=xl/calcChain.xml><?xml version="1.0" encoding="utf-8"?>
<calcChain xmlns="http://schemas.openxmlformats.org/spreadsheetml/2006/main">
  <c r="D29" i="21" l="1"/>
  <c r="E29" i="21"/>
  <c r="D33" i="21"/>
  <c r="E33" i="21"/>
  <c r="D37" i="21"/>
  <c r="E37" i="21"/>
  <c r="F11" i="21"/>
  <c r="D28" i="21" s="1"/>
  <c r="F12" i="21"/>
  <c r="F13" i="21"/>
  <c r="D30" i="21" s="1"/>
  <c r="F14" i="21"/>
  <c r="D31" i="21" s="1"/>
  <c r="F15" i="21"/>
  <c r="D32" i="21" s="1"/>
  <c r="F16" i="21"/>
  <c r="F17" i="21"/>
  <c r="D34" i="21" s="1"/>
  <c r="F18" i="21"/>
  <c r="D35" i="21" s="1"/>
  <c r="F19" i="21"/>
  <c r="D36" i="21" s="1"/>
  <c r="F20" i="21"/>
  <c r="F21" i="21"/>
  <c r="D38" i="21" s="1"/>
  <c r="F10" i="21"/>
  <c r="E27" i="21" s="1"/>
  <c r="D19" i="19"/>
  <c r="C19" i="19"/>
  <c r="D18" i="19"/>
  <c r="C18" i="19"/>
  <c r="D27" i="21" l="1"/>
  <c r="E35" i="21"/>
  <c r="E31" i="21"/>
  <c r="E38" i="21"/>
  <c r="E36" i="21"/>
  <c r="E34" i="21"/>
  <c r="E32" i="21"/>
  <c r="E30" i="21"/>
  <c r="E28" i="21"/>
  <c r="H8" i="20" l="1"/>
  <c r="F44" i="20"/>
  <c r="D23" i="20" s="1"/>
  <c r="I13" i="20" s="1"/>
  <c r="F43" i="20"/>
  <c r="E22" i="20" s="1"/>
  <c r="F42" i="20"/>
  <c r="F41" i="20"/>
  <c r="E20" i="20" s="1"/>
  <c r="F40" i="20"/>
  <c r="E19" i="20" s="1"/>
  <c r="F39" i="20"/>
  <c r="E18" i="20" s="1"/>
  <c r="F38" i="20"/>
  <c r="D17" i="20" s="1"/>
  <c r="I11" i="20" s="1"/>
  <c r="F37" i="20"/>
  <c r="D16" i="20" s="1"/>
  <c r="F36" i="20"/>
  <c r="E15" i="20" s="1"/>
  <c r="F35" i="20"/>
  <c r="E14" i="20" s="1"/>
  <c r="F34" i="20"/>
  <c r="F33" i="20"/>
  <c r="E12" i="20" s="1"/>
  <c r="F32" i="20"/>
  <c r="E11" i="20" s="1"/>
  <c r="F31" i="20"/>
  <c r="F30" i="20"/>
  <c r="F29" i="20"/>
  <c r="D8" i="20" s="1"/>
  <c r="I8" i="20" s="1"/>
  <c r="F28" i="20"/>
  <c r="D7" i="20" s="1"/>
  <c r="F27" i="20"/>
  <c r="D22" i="20"/>
  <c r="E21" i="20"/>
  <c r="D21" i="20"/>
  <c r="H13" i="20" s="1"/>
  <c r="D18" i="20"/>
  <c r="H12" i="20" s="1"/>
  <c r="E16" i="20"/>
  <c r="E13" i="20"/>
  <c r="D13" i="20"/>
  <c r="D12" i="20"/>
  <c r="H10" i="20" s="1"/>
  <c r="E10" i="20"/>
  <c r="D10" i="20"/>
  <c r="E9" i="20"/>
  <c r="D9" i="20"/>
  <c r="H9" i="20" s="1"/>
  <c r="E8" i="20"/>
  <c r="E6" i="20"/>
  <c r="D6" i="20"/>
  <c r="D15" i="20" l="1"/>
  <c r="H11" i="20" s="1"/>
  <c r="E7" i="20"/>
  <c r="D19" i="20"/>
  <c r="D11" i="20"/>
  <c r="I9" i="20" s="1"/>
  <c r="E17" i="20"/>
  <c r="D20" i="20"/>
  <c r="I12" i="20" s="1"/>
  <c r="E23" i="20"/>
  <c r="D14" i="20"/>
  <c r="I10" i="20" s="1"/>
  <c r="E16" i="19"/>
  <c r="I16" i="19" s="1"/>
  <c r="E15" i="19"/>
  <c r="I15" i="19" s="1"/>
  <c r="E14" i="19"/>
  <c r="I14" i="19" s="1"/>
  <c r="E13" i="19"/>
  <c r="I13" i="19" s="1"/>
  <c r="E12" i="19"/>
  <c r="I12" i="19" s="1"/>
  <c r="E11" i="19"/>
  <c r="E10" i="19"/>
  <c r="I10" i="19" s="1"/>
  <c r="E9" i="19"/>
  <c r="J9" i="19" s="1"/>
  <c r="E8" i="19"/>
  <c r="I8" i="19" s="1"/>
  <c r="E7" i="19"/>
  <c r="J7" i="19" s="1"/>
  <c r="E6" i="19"/>
  <c r="I6" i="19" s="1"/>
  <c r="E5" i="19"/>
  <c r="E19" i="19" l="1"/>
  <c r="I5" i="19"/>
  <c r="E18" i="19"/>
  <c r="J14" i="19"/>
  <c r="J16" i="19"/>
  <c r="J5" i="19"/>
  <c r="I9" i="19"/>
  <c r="J12" i="19"/>
  <c r="I7" i="19"/>
  <c r="I11" i="19"/>
  <c r="J15" i="19"/>
  <c r="J13" i="19"/>
  <c r="J11" i="19"/>
  <c r="J10" i="19"/>
  <c r="J8" i="19"/>
  <c r="J6" i="19"/>
  <c r="D29" i="5"/>
  <c r="F7" i="5" s="1"/>
  <c r="D30" i="5"/>
  <c r="F8" i="5" s="1"/>
  <c r="D31" i="5"/>
  <c r="F9" i="5" s="1"/>
  <c r="F6" i="1"/>
  <c r="F7" i="1"/>
  <c r="F8" i="1"/>
  <c r="C19" i="3"/>
  <c r="I9" i="2"/>
  <c r="E5" i="2"/>
  <c r="H5" i="2" s="1"/>
  <c r="E6" i="2"/>
  <c r="H6" i="2" s="1"/>
  <c r="E7" i="2"/>
  <c r="I7" i="2" s="1"/>
  <c r="E8" i="2"/>
  <c r="H8" i="2" s="1"/>
  <c r="E9" i="2"/>
  <c r="H9" i="2" s="1"/>
  <c r="E10" i="2"/>
  <c r="H10" i="2" s="1"/>
  <c r="E11" i="2"/>
  <c r="I11" i="2" s="1"/>
  <c r="E12" i="2"/>
  <c r="H12" i="2" s="1"/>
  <c r="E13" i="2"/>
  <c r="H13" i="2" s="1"/>
  <c r="E9" i="3"/>
  <c r="C20" i="3"/>
  <c r="C21" i="3"/>
  <c r="E8" i="3" s="1"/>
  <c r="C22" i="3"/>
  <c r="C23" i="3"/>
  <c r="C24" i="3"/>
  <c r="C25" i="3"/>
  <c r="C26" i="3"/>
  <c r="C27" i="3"/>
  <c r="E28" i="1" l="1"/>
  <c r="D28" i="1"/>
  <c r="I5" i="2"/>
  <c r="D30" i="1"/>
  <c r="E30" i="1"/>
  <c r="M5" i="19"/>
  <c r="M6" i="19"/>
  <c r="M4" i="19"/>
  <c r="M7" i="19"/>
  <c r="I13" i="2"/>
  <c r="D29" i="1"/>
  <c r="E29" i="1"/>
  <c r="H11" i="2"/>
  <c r="H7" i="2"/>
  <c r="I12" i="2"/>
  <c r="I10" i="2"/>
  <c r="I8" i="2"/>
  <c r="I6" i="2"/>
  <c r="D33" i="5"/>
  <c r="F11" i="5" s="1"/>
  <c r="D34" i="5"/>
  <c r="F12" i="5" s="1"/>
  <c r="D35" i="5"/>
  <c r="F13" i="5" s="1"/>
  <c r="D36" i="5"/>
  <c r="F14" i="5" s="1"/>
  <c r="D37" i="5"/>
  <c r="F15" i="5" s="1"/>
  <c r="D38" i="5"/>
  <c r="F16" i="5" s="1"/>
  <c r="D39" i="5"/>
  <c r="F17" i="5" s="1"/>
  <c r="D40" i="5"/>
  <c r="F18" i="5" s="1"/>
  <c r="D41" i="5"/>
  <c r="F19" i="5" s="1"/>
  <c r="D42" i="5"/>
  <c r="F20" i="5" s="1"/>
  <c r="D43" i="5"/>
  <c r="F21" i="5" s="1"/>
  <c r="D44" i="5"/>
  <c r="F22" i="5" s="1"/>
  <c r="D45" i="5"/>
  <c r="F23" i="5" s="1"/>
  <c r="D46" i="5"/>
  <c r="F24" i="5" s="1"/>
  <c r="D32" i="5"/>
  <c r="F10" i="5" s="1"/>
  <c r="E6" i="3"/>
  <c r="E7" i="3"/>
  <c r="E10" i="3"/>
  <c r="E11" i="3"/>
  <c r="E12" i="3"/>
  <c r="E13" i="3"/>
  <c r="E14" i="3"/>
  <c r="F7" i="11"/>
  <c r="F8" i="11"/>
  <c r="F9" i="11"/>
  <c r="F6" i="11"/>
  <c r="D12" i="14" l="1"/>
  <c r="D16" i="14"/>
  <c r="D8" i="14"/>
  <c r="J5" i="14" l="1"/>
  <c r="I5" i="14"/>
  <c r="H5" i="14"/>
  <c r="H7" i="14"/>
  <c r="I7" i="14"/>
  <c r="J7" i="14"/>
  <c r="I6" i="14"/>
  <c r="J6" i="14"/>
  <c r="H6" i="14"/>
  <c r="F13" i="12"/>
  <c r="D26" i="12" s="1"/>
  <c r="F12" i="12"/>
  <c r="E25" i="12" s="1"/>
  <c r="F11" i="12"/>
  <c r="D24" i="12" s="1"/>
  <c r="F10" i="12"/>
  <c r="E23" i="12" s="1"/>
  <c r="F9" i="12"/>
  <c r="D22" i="12" s="1"/>
  <c r="F8" i="12"/>
  <c r="E21" i="12" s="1"/>
  <c r="F7" i="12"/>
  <c r="E20" i="12" s="1"/>
  <c r="F6" i="12"/>
  <c r="E19" i="12" s="1"/>
  <c r="F5" i="12"/>
  <c r="D18" i="12" s="1"/>
  <c r="E11" i="11"/>
  <c r="E15" i="11" s="1"/>
  <c r="D11" i="11"/>
  <c r="F11" i="11" s="1"/>
  <c r="E12" i="11"/>
  <c r="D12" i="11"/>
  <c r="F12" i="11" s="1"/>
  <c r="E13" i="11"/>
  <c r="D13" i="11"/>
  <c r="D10" i="11"/>
  <c r="E10" i="11"/>
  <c r="E14" i="11" s="1"/>
  <c r="F22" i="7"/>
  <c r="E31" i="7" s="1"/>
  <c r="F21" i="7"/>
  <c r="D30" i="7" s="1"/>
  <c r="E24" i="7"/>
  <c r="D24" i="7"/>
  <c r="D26" i="7" s="1"/>
  <c r="D23" i="7"/>
  <c r="D25" i="7" s="1"/>
  <c r="E23" i="7"/>
  <c r="E25" i="7" s="1"/>
  <c r="D17" i="11" l="1"/>
  <c r="F13" i="11"/>
  <c r="F10" i="11"/>
  <c r="D25" i="11" s="1"/>
  <c r="D21" i="12"/>
  <c r="E26" i="7"/>
  <c r="F26" i="7" s="1"/>
  <c r="D19" i="12"/>
  <c r="D23" i="12"/>
  <c r="D25" i="12"/>
  <c r="E30" i="7"/>
  <c r="F25" i="7"/>
  <c r="F24" i="7"/>
  <c r="D33" i="7" s="1"/>
  <c r="F23" i="7"/>
  <c r="D32" i="7" s="1"/>
  <c r="E16" i="11"/>
  <c r="D14" i="11"/>
  <c r="F14" i="11" s="1"/>
  <c r="D15" i="11"/>
  <c r="F15" i="11" s="1"/>
  <c r="D16" i="11"/>
  <c r="F16" i="11" s="1"/>
  <c r="E17" i="11"/>
  <c r="D20" i="12"/>
  <c r="E18" i="12"/>
  <c r="E22" i="12"/>
  <c r="E24" i="12"/>
  <c r="E26" i="12"/>
  <c r="D31" i="7"/>
  <c r="E32" i="7"/>
  <c r="F17" i="11" l="1"/>
  <c r="E35" i="7"/>
  <c r="D35" i="7"/>
  <c r="E33" i="7"/>
  <c r="E34" i="7"/>
  <c r="D34" i="7"/>
  <c r="D10" i="9"/>
  <c r="D17" i="9" s="1"/>
  <c r="C10" i="9"/>
  <c r="C18" i="9" s="1"/>
  <c r="E7" i="9"/>
  <c r="E8" i="9"/>
  <c r="E9" i="9"/>
  <c r="E6" i="9"/>
  <c r="E10" i="9" l="1"/>
  <c r="E19" i="9" s="1"/>
  <c r="E18" i="9"/>
  <c r="C19" i="9"/>
  <c r="D16" i="9"/>
  <c r="C16" i="9"/>
  <c r="C20" i="9" s="1"/>
  <c r="D19" i="9"/>
  <c r="C17" i="9"/>
  <c r="D18" i="9"/>
  <c r="E10" i="7"/>
  <c r="C17" i="7" s="1"/>
  <c r="E9" i="7"/>
  <c r="E8" i="7"/>
  <c r="C15" i="7" s="1"/>
  <c r="E7" i="7"/>
  <c r="C14" i="7" s="1"/>
  <c r="E17" i="9" l="1"/>
  <c r="E16" i="9"/>
  <c r="E20" i="9" s="1"/>
  <c r="C16" i="7"/>
  <c r="D16" i="7"/>
  <c r="D17" i="7"/>
  <c r="D20" i="9"/>
  <c r="D15" i="7"/>
  <c r="D14" i="7"/>
  <c r="F9" i="6"/>
  <c r="F6" i="6"/>
  <c r="D19" i="6" s="1"/>
  <c r="F7" i="6"/>
  <c r="E20" i="6" s="1"/>
  <c r="F5" i="6"/>
  <c r="D18" i="6" s="1"/>
  <c r="E18" i="6" l="1"/>
  <c r="E19" i="6"/>
  <c r="F8" i="6"/>
  <c r="D21" i="6" s="1"/>
  <c r="F13" i="6"/>
  <c r="E26" i="6" s="1"/>
  <c r="F12" i="6"/>
  <c r="D25" i="6" s="1"/>
  <c r="F11" i="6"/>
  <c r="D24" i="6" s="1"/>
  <c r="F10" i="6"/>
  <c r="E23" i="6" s="1"/>
  <c r="E22" i="6"/>
  <c r="D20" i="6"/>
  <c r="D22" i="6"/>
  <c r="E24" i="6" l="1"/>
  <c r="E21" i="6"/>
  <c r="E25" i="6"/>
  <c r="D23" i="6"/>
  <c r="D26" i="6"/>
  <c r="F23" i="1"/>
  <c r="F22" i="1"/>
  <c r="F21" i="1"/>
  <c r="F20" i="1"/>
  <c r="F19" i="1"/>
  <c r="F18" i="1"/>
  <c r="F17" i="1"/>
  <c r="F16" i="1"/>
  <c r="F15" i="1"/>
  <c r="F14" i="1"/>
  <c r="F13" i="1"/>
  <c r="F12" i="1"/>
  <c r="F11" i="1"/>
  <c r="F10" i="1"/>
  <c r="F9" i="1"/>
  <c r="D31" i="1" l="1"/>
  <c r="E31" i="1"/>
  <c r="D39" i="1"/>
  <c r="E39" i="1"/>
  <c r="D36" i="1"/>
  <c r="E36" i="1"/>
  <c r="D44" i="1"/>
  <c r="E44" i="1"/>
  <c r="D33" i="1"/>
  <c r="E33" i="1"/>
  <c r="D37" i="1"/>
  <c r="E37" i="1"/>
  <c r="D41" i="1"/>
  <c r="E41" i="1"/>
  <c r="D45" i="1"/>
  <c r="E45" i="1"/>
  <c r="D35" i="1"/>
  <c r="E35" i="1"/>
  <c r="D43" i="1"/>
  <c r="E43" i="1"/>
  <c r="D32" i="1"/>
  <c r="E32" i="1"/>
  <c r="D40" i="1"/>
  <c r="E40" i="1"/>
  <c r="D34" i="1"/>
  <c r="E34" i="1"/>
  <c r="D38" i="1"/>
  <c r="E38" i="1"/>
  <c r="D42" i="1"/>
  <c r="E42" i="1"/>
  <c r="D21" i="11"/>
  <c r="E21" i="11"/>
  <c r="E28" i="11"/>
  <c r="D28" i="11"/>
  <c r="E24" i="11"/>
  <c r="D24" i="11"/>
  <c r="E26" i="11"/>
  <c r="D26" i="11"/>
  <c r="D31" i="11"/>
  <c r="E31" i="11"/>
  <c r="E32" i="11"/>
  <c r="D32" i="11"/>
  <c r="E25" i="11"/>
  <c r="E27" i="11"/>
  <c r="D27" i="11"/>
  <c r="E22" i="11"/>
  <c r="D22" i="11"/>
  <c r="D23" i="11"/>
  <c r="E23" i="11"/>
  <c r="E29" i="11"/>
  <c r="D29" i="11"/>
  <c r="E30" i="11"/>
  <c r="D30" i="11"/>
</calcChain>
</file>

<file path=xl/sharedStrings.xml><?xml version="1.0" encoding="utf-8"?>
<sst xmlns="http://schemas.openxmlformats.org/spreadsheetml/2006/main" count="407" uniqueCount="109">
  <si>
    <t>Male</t>
  </si>
  <si>
    <t>Female</t>
  </si>
  <si>
    <t>Lecturer</t>
  </si>
  <si>
    <t>Reader</t>
  </si>
  <si>
    <t xml:space="preserve">Professor </t>
  </si>
  <si>
    <t>UG</t>
  </si>
  <si>
    <t>PGT</t>
  </si>
  <si>
    <t>PGR</t>
  </si>
  <si>
    <t>Professor</t>
  </si>
  <si>
    <t xml:space="preserve">Female </t>
  </si>
  <si>
    <t>% Female</t>
  </si>
  <si>
    <t>% female</t>
  </si>
  <si>
    <t>Applicants</t>
  </si>
  <si>
    <t>Men</t>
  </si>
  <si>
    <t>Women</t>
  </si>
  <si>
    <t>Total</t>
  </si>
  <si>
    <t>Senior Lecturer</t>
  </si>
  <si>
    <t>Senior management group</t>
  </si>
  <si>
    <t>SAT</t>
  </si>
  <si>
    <t>Agree</t>
  </si>
  <si>
    <t>Strongly Agree</t>
  </si>
  <si>
    <t xml:space="preserve"> </t>
  </si>
  <si>
    <t>Interview</t>
  </si>
  <si>
    <t>Appointed</t>
  </si>
  <si>
    <t>Full time</t>
  </si>
  <si>
    <t>Part time</t>
  </si>
  <si>
    <t>2011/12</t>
  </si>
  <si>
    <t>2012/13</t>
  </si>
  <si>
    <t>Offer</t>
  </si>
  <si>
    <t>Accept</t>
  </si>
  <si>
    <t>Appoint</t>
  </si>
  <si>
    <t>1st</t>
  </si>
  <si>
    <t>2:2</t>
  </si>
  <si>
    <t>2:1</t>
  </si>
  <si>
    <t>Fail</t>
  </si>
  <si>
    <t>Proportion completed PGT courses</t>
  </si>
  <si>
    <t>panels with 25% female representation</t>
  </si>
  <si>
    <t>panels without 25% female representation</t>
  </si>
  <si>
    <t>data not recorded</t>
  </si>
  <si>
    <t>% return</t>
  </si>
  <si>
    <t>% did not return</t>
  </si>
  <si>
    <t>Parental</t>
  </si>
  <si>
    <t>UCL template graphs for Athena SWAN</t>
  </si>
  <si>
    <t>Student data</t>
  </si>
  <si>
    <t>Student recruitment</t>
  </si>
  <si>
    <t>Degree Classification</t>
  </si>
  <si>
    <t>Average time to submission (where submitted) (Years)</t>
  </si>
  <si>
    <t>Academic Pipeline: Snapshot</t>
  </si>
  <si>
    <t>Academic Pipeline: Snapshot 2</t>
  </si>
  <si>
    <t>Academic Pipeline over time</t>
  </si>
  <si>
    <t>Academic Pipeline over time 2</t>
  </si>
  <si>
    <t>Staff Turnover</t>
  </si>
  <si>
    <t>Staff Recruitment</t>
  </si>
  <si>
    <t>Interview panels</t>
  </si>
  <si>
    <t>Promotion data</t>
  </si>
  <si>
    <t>Committees</t>
  </si>
  <si>
    <t>Maternity, paternity, adoption and additional paternity leave</t>
  </si>
  <si>
    <t>Survey data</t>
  </si>
  <si>
    <t>Each tab has template graphs for different data sets required in the application, in some cases there are several options for illustrating the same data sets - it is up to the SAT team to choose the clearest and most appropriate way to present your data, this might depend on the size of the department.</t>
  </si>
  <si>
    <t xml:space="preserve">Research Assistant </t>
  </si>
  <si>
    <t>Post Doc</t>
  </si>
  <si>
    <t>Research Assistant</t>
  </si>
  <si>
    <t>2013/14</t>
  </si>
  <si>
    <t>Senior Promotions data</t>
  </si>
  <si>
    <t>Principle Research Associate/Fellow</t>
  </si>
  <si>
    <t>Professorial Research Associate/Fellow</t>
  </si>
  <si>
    <t>Principle Teaching Fellow</t>
  </si>
  <si>
    <t>Promoted to</t>
  </si>
  <si>
    <t>2011-2013</t>
  </si>
  <si>
    <t>For more information on data presentation and discussion, please see the UCL Athena SWAN toolkit.</t>
  </si>
  <si>
    <t>Clinical / Non-clinical data:</t>
  </si>
  <si>
    <t>Clinical Academics</t>
  </si>
  <si>
    <t>Non-Clinical Academics</t>
  </si>
  <si>
    <t xml:space="preserve">The graphs in this document can be used as templates for your Athena SWAN applications. There are several options included in this document for presenting your pipeline. You don't have to use all these examples in the application, but please refer to them when you are analysing your data. </t>
  </si>
  <si>
    <t>e.g. 'Two female Senior Lecturers left the department in the last three years. Both took up senior academic roles at the University of Oxford and the University of Exeter.'</t>
  </si>
  <si>
    <t xml:space="preserve">Research strategy group </t>
  </si>
  <si>
    <t>Education committee</t>
  </si>
  <si>
    <t>Adoption</t>
  </si>
  <si>
    <t>* Please note: wherever possible please indicate whether staff taking paternity leave took advantage of UCL's provision of 4 weeks full pay leave.</t>
  </si>
  <si>
    <t>Paternity</t>
  </si>
  <si>
    <t>Female Clinical</t>
  </si>
  <si>
    <t>Male Clinical</t>
  </si>
  <si>
    <t>Female Non-Clinical</t>
  </si>
  <si>
    <t>Male Non-Clinical</t>
  </si>
  <si>
    <t xml:space="preserve">Athena SWAN expect data to be presented in graphs and/or tables where appropriate, and ask that data is presented simply and clearly. It is important to choose a way of presenting the data that clearly shows your key transition points and illustrates the areas that require further action from the SAT, or areas where impact can be evidenced. Data needs to be presented over a minimum of 3 years, and 5 years for a gold award. </t>
  </si>
  <si>
    <t xml:space="preserve">Please use percentages when possible, but refer to the raw numbers in the graph labels (as shown in these examples), or reference the raw numbers in your discussion. </t>
  </si>
  <si>
    <t xml:space="preserve">Data should be presented in a consistent way - please ensure that all graphs are formatted, clearly ladled and presented in the same way. Also remember that applications will be printed in black and white unless you send in 10 printed colour copies of your application to Athena SWAN. Please check to see that your data is readable when printed.  </t>
  </si>
  <si>
    <t xml:space="preserve">* please note - where possible, please comment on the destination of female scientists who have left your department - especially for senior female scientists. This is particularly important when numbers are small. </t>
  </si>
  <si>
    <t>Additional Paternity</t>
  </si>
  <si>
    <t>SWAN have also indicated that they want to see the proportion of eligible staff who took paternity leave - e.g. 'In 2011-13 there were 20 new fathers in the department. 11 took paternity leave, 5 of whom took advantage of the 4 weeks full paid leave'</t>
  </si>
  <si>
    <t>Strongly Disagree</t>
  </si>
  <si>
    <t>Disagree</t>
  </si>
  <si>
    <t>*Please note: Use survey data where relevant throughout the application - not just in the 'any other comments' section</t>
  </si>
  <si>
    <t>2014/15</t>
  </si>
  <si>
    <t>2015/16</t>
  </si>
  <si>
    <t>HESA 2014/15</t>
  </si>
  <si>
    <t>Total Clinical</t>
  </si>
  <si>
    <t>Total Non-Clinical</t>
  </si>
  <si>
    <t>Job role pipeline</t>
  </si>
  <si>
    <t>Teaching</t>
  </si>
  <si>
    <t>Teaching Fellow</t>
  </si>
  <si>
    <t>Senior Teaching Fellow</t>
  </si>
  <si>
    <t>Research</t>
  </si>
  <si>
    <t xml:space="preserve">Research Assocaite/Fellow </t>
  </si>
  <si>
    <t>Senior Research Associate/Fellow</t>
  </si>
  <si>
    <t>Professorial Research Assocaite/Fellow</t>
  </si>
  <si>
    <t>Teaching &amp; Research</t>
  </si>
  <si>
    <t>* Please note, the new Athena SWAN charter (launched April 2015) requires departemnts (larger than 20 members of staff) to split their data by academic, teaching, and teaching and research staff.</t>
  </si>
  <si>
    <t xml:space="preserve">Harriet Jones, Policy Adviser for Athena SWAN            Ext: 58860           Email:  harriet.jones@ucl.ac.uk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</si>
</sst>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sz val="11"/>
      <color theme="1"/>
      <name val="Tahoma"/>
      <family val="2"/>
    </font>
    <font>
      <sz val="11"/>
      <color theme="1"/>
      <name val="Tahoma"/>
      <family val="2"/>
    </font>
    <font>
      <sz val="11"/>
      <color theme="1"/>
      <name val="Tahoma"/>
      <family val="2"/>
    </font>
    <font>
      <sz val="11"/>
      <color theme="1"/>
      <name val="Tahoma"/>
      <family val="2"/>
    </font>
    <font>
      <sz val="11"/>
      <color theme="1"/>
      <name val="Tahoma"/>
      <family val="2"/>
    </font>
    <font>
      <sz val="11"/>
      <color theme="1"/>
      <name val="Tahoma"/>
      <family val="2"/>
    </font>
    <font>
      <sz val="11"/>
      <color theme="1"/>
      <name val="Calibri"/>
      <family val="2"/>
      <scheme val="minor"/>
    </font>
    <font>
      <sz val="11"/>
      <color theme="1"/>
      <name val="Tahoma"/>
      <family val="2"/>
    </font>
    <font>
      <b/>
      <sz val="11"/>
      <color rgb="FFA6065A"/>
      <name val="Tahoma"/>
      <family val="2"/>
    </font>
    <font>
      <sz val="12"/>
      <color theme="1"/>
      <name val="Tahoma"/>
      <family val="2"/>
    </font>
    <font>
      <b/>
      <sz val="12"/>
      <color rgb="FFA6065A"/>
      <name val="Tahoma"/>
      <family val="2"/>
    </font>
    <font>
      <b/>
      <sz val="12"/>
      <name val="Tahoma"/>
      <family val="2"/>
    </font>
    <font>
      <sz val="12"/>
      <name val="Tahoma"/>
      <family val="2"/>
    </font>
    <font>
      <b/>
      <sz val="12"/>
      <color theme="1"/>
      <name val="Tahoma"/>
      <family val="2"/>
    </font>
    <font>
      <b/>
      <sz val="11"/>
      <color theme="1"/>
      <name val="Tahoma"/>
      <family val="2"/>
    </font>
    <font>
      <sz val="13.2"/>
      <color theme="1"/>
      <name val="Arial"/>
      <family val="2"/>
    </font>
    <font>
      <sz val="10"/>
      <color theme="1"/>
      <name val="Tahoma"/>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ck">
        <color rgb="FFA6065A"/>
      </left>
      <right/>
      <top style="thick">
        <color rgb="FFA6065A"/>
      </top>
      <bottom/>
      <diagonal/>
    </border>
    <border>
      <left/>
      <right/>
      <top style="thick">
        <color rgb="FFA6065A"/>
      </top>
      <bottom/>
      <diagonal/>
    </border>
    <border>
      <left/>
      <right style="thick">
        <color rgb="FFA6065A"/>
      </right>
      <top style="thick">
        <color rgb="FFA6065A"/>
      </top>
      <bottom/>
      <diagonal/>
    </border>
    <border>
      <left style="thick">
        <color rgb="FFA6065A"/>
      </left>
      <right/>
      <top/>
      <bottom/>
      <diagonal/>
    </border>
    <border>
      <left/>
      <right style="thick">
        <color rgb="FFA6065A"/>
      </right>
      <top/>
      <bottom/>
      <diagonal/>
    </border>
    <border>
      <left style="thick">
        <color rgb="FFA6065A"/>
      </left>
      <right/>
      <top/>
      <bottom style="thick">
        <color rgb="FFA6065A"/>
      </bottom>
      <diagonal/>
    </border>
    <border>
      <left/>
      <right/>
      <top/>
      <bottom style="thick">
        <color rgb="FFA6065A"/>
      </bottom>
      <diagonal/>
    </border>
    <border>
      <left/>
      <right style="thick">
        <color rgb="FFA6065A"/>
      </right>
      <top/>
      <bottom style="thick">
        <color rgb="FFA6065A"/>
      </bottom>
      <diagonal/>
    </border>
  </borders>
  <cellStyleXfs count="2">
    <xf numFmtId="0" fontId="0" fillId="0" borderId="0"/>
    <xf numFmtId="9" fontId="7" fillId="0" borderId="0" applyFont="0" applyFill="0" applyBorder="0" applyAlignment="0" applyProtection="0"/>
  </cellStyleXfs>
  <cellXfs count="107">
    <xf numFmtId="0" fontId="0" fillId="0" borderId="0" xfId="0"/>
    <xf numFmtId="0" fontId="0" fillId="0" borderId="0" xfId="0" applyBorder="1"/>
    <xf numFmtId="0" fontId="8" fillId="0" borderId="0" xfId="0" applyFont="1"/>
    <xf numFmtId="0" fontId="9" fillId="0" borderId="0" xfId="0" applyFont="1"/>
    <xf numFmtId="0" fontId="10" fillId="0" borderId="0" xfId="0" applyFont="1"/>
    <xf numFmtId="0" fontId="8" fillId="0" borderId="1" xfId="0" applyFont="1" applyBorder="1"/>
    <xf numFmtId="9" fontId="8" fillId="0" borderId="1" xfId="1" applyFont="1" applyBorder="1"/>
    <xf numFmtId="9" fontId="8" fillId="0" borderId="0" xfId="1" applyFont="1"/>
    <xf numFmtId="0" fontId="8" fillId="0" borderId="0" xfId="0" applyNumberFormat="1" applyFont="1"/>
    <xf numFmtId="9" fontId="8" fillId="0" borderId="0" xfId="0" applyNumberFormat="1" applyFont="1"/>
    <xf numFmtId="0" fontId="9" fillId="0" borderId="0" xfId="0" applyFont="1" applyAlignment="1"/>
    <xf numFmtId="0" fontId="10" fillId="0" borderId="1" xfId="0" applyFont="1" applyBorder="1"/>
    <xf numFmtId="49" fontId="10" fillId="0" borderId="1" xfId="0" applyNumberFormat="1" applyFont="1" applyBorder="1"/>
    <xf numFmtId="9" fontId="10" fillId="0" borderId="1" xfId="1" applyFont="1" applyBorder="1"/>
    <xf numFmtId="0" fontId="12" fillId="0" borderId="0" xfId="0" applyFont="1"/>
    <xf numFmtId="0" fontId="13" fillId="0" borderId="0" xfId="0" applyFont="1" applyAlignment="1">
      <alignment horizontal="center"/>
    </xf>
    <xf numFmtId="0" fontId="13" fillId="0" borderId="0" xfId="0" applyFont="1"/>
    <xf numFmtId="0" fontId="10" fillId="0" borderId="0" xfId="0" applyFont="1" applyAlignment="1">
      <alignment horizontal="center"/>
    </xf>
    <xf numFmtId="9" fontId="13" fillId="0" borderId="0" xfId="0" applyNumberFormat="1" applyFont="1" applyBorder="1" applyAlignment="1">
      <alignment horizontal="center"/>
    </xf>
    <xf numFmtId="9" fontId="10" fillId="0" borderId="0" xfId="0" applyNumberFormat="1" applyFont="1" applyBorder="1" applyAlignment="1">
      <alignment horizontal="center"/>
    </xf>
    <xf numFmtId="0" fontId="13" fillId="0" borderId="1" xfId="0" applyFont="1" applyBorder="1"/>
    <xf numFmtId="9" fontId="13" fillId="0" borderId="1" xfId="0" applyNumberFormat="1" applyFont="1" applyBorder="1" applyAlignment="1">
      <alignment horizontal="center"/>
    </xf>
    <xf numFmtId="164" fontId="13" fillId="0" borderId="0" xfId="0" applyNumberFormat="1" applyFont="1" applyAlignment="1">
      <alignment horizontal="center"/>
    </xf>
    <xf numFmtId="164" fontId="13" fillId="0" borderId="1" xfId="0" quotePrefix="1" applyNumberFormat="1" applyFont="1" applyBorder="1" applyAlignment="1">
      <alignment horizontal="center"/>
    </xf>
    <xf numFmtId="2" fontId="13" fillId="0" borderId="0" xfId="0" quotePrefix="1" applyNumberFormat="1" applyFont="1" applyAlignment="1">
      <alignment horizontal="center"/>
    </xf>
    <xf numFmtId="9" fontId="8" fillId="0" borderId="1" xfId="0" applyNumberFormat="1" applyFont="1" applyBorder="1"/>
    <xf numFmtId="0" fontId="8" fillId="0" borderId="1" xfId="1" applyNumberFormat="1" applyFont="1" applyBorder="1"/>
    <xf numFmtId="0" fontId="8" fillId="0" borderId="1" xfId="0" applyNumberFormat="1" applyFont="1" applyBorder="1"/>
    <xf numFmtId="0" fontId="8" fillId="0" borderId="0" xfId="0" applyFont="1" applyBorder="1"/>
    <xf numFmtId="0" fontId="8" fillId="0" borderId="0" xfId="0" applyFont="1" applyAlignment="1">
      <alignment vertical="center"/>
    </xf>
    <xf numFmtId="0" fontId="8" fillId="0" borderId="5" xfId="0" applyFont="1" applyBorder="1"/>
    <xf numFmtId="0" fontId="8" fillId="0" borderId="6" xfId="0" applyFont="1" applyBorder="1"/>
    <xf numFmtId="0" fontId="8" fillId="0" borderId="7" xfId="0" applyFont="1" applyBorder="1"/>
    <xf numFmtId="0" fontId="8" fillId="0" borderId="1" xfId="0" applyFont="1" applyFill="1" applyBorder="1"/>
    <xf numFmtId="0" fontId="9" fillId="0" borderId="0" xfId="0" applyFont="1" applyAlignment="1">
      <alignment horizontal="left"/>
    </xf>
    <xf numFmtId="0" fontId="11" fillId="0" borderId="0" xfId="0" applyFont="1" applyAlignment="1">
      <alignment horizontal="left"/>
    </xf>
    <xf numFmtId="0" fontId="9" fillId="0" borderId="0" xfId="0" applyFont="1" applyAlignment="1">
      <alignment horizontal="left"/>
    </xf>
    <xf numFmtId="0" fontId="11" fillId="0" borderId="0" xfId="0" applyFont="1"/>
    <xf numFmtId="0" fontId="11" fillId="0" borderId="0" xfId="0" applyFont="1" applyAlignment="1"/>
    <xf numFmtId="0" fontId="11" fillId="0" borderId="0" xfId="0" applyFont="1" applyAlignment="1">
      <alignment horizontal="left"/>
    </xf>
    <xf numFmtId="0" fontId="6" fillId="0" borderId="1" xfId="0" applyFont="1" applyBorder="1"/>
    <xf numFmtId="0" fontId="15" fillId="0" borderId="0" xfId="0" applyFont="1"/>
    <xf numFmtId="9" fontId="8" fillId="0" borderId="0" xfId="1" applyFont="1" applyBorder="1"/>
    <xf numFmtId="0" fontId="8" fillId="0" borderId="0" xfId="0" applyFont="1" applyBorder="1" applyAlignment="1">
      <alignment horizontal="center" vertical="center"/>
    </xf>
    <xf numFmtId="0" fontId="8" fillId="0" borderId="0" xfId="0" applyFont="1" applyBorder="1" applyAlignment="1">
      <alignment vertical="center"/>
    </xf>
    <xf numFmtId="0" fontId="6" fillId="0" borderId="0" xfId="0" applyFont="1" applyBorder="1" applyAlignment="1">
      <alignment vertical="center"/>
    </xf>
    <xf numFmtId="9" fontId="8" fillId="0" borderId="0" xfId="0" applyNumberFormat="1" applyFont="1" applyBorder="1"/>
    <xf numFmtId="0" fontId="16" fillId="0" borderId="0" xfId="0" applyFont="1"/>
    <xf numFmtId="0" fontId="8" fillId="0" borderId="1" xfId="0" applyFont="1" applyBorder="1" applyAlignment="1">
      <alignment horizontal="center"/>
    </xf>
    <xf numFmtId="0" fontId="5" fillId="0" borderId="1" xfId="0" applyFont="1" applyBorder="1"/>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Border="1"/>
    <xf numFmtId="0" fontId="5" fillId="0" borderId="2" xfId="0" applyFont="1" applyBorder="1"/>
    <xf numFmtId="9" fontId="5" fillId="0" borderId="1" xfId="1" applyFont="1" applyFill="1" applyBorder="1"/>
    <xf numFmtId="0" fontId="11" fillId="0" borderId="0" xfId="0" applyFont="1" applyAlignment="1">
      <alignment horizontal="left"/>
    </xf>
    <xf numFmtId="0" fontId="4" fillId="0" borderId="1" xfId="0" applyFont="1" applyBorder="1"/>
    <xf numFmtId="9" fontId="4" fillId="0" borderId="1" xfId="0" applyNumberFormat="1" applyFont="1" applyBorder="1"/>
    <xf numFmtId="0" fontId="11" fillId="0" borderId="0" xfId="0" applyFont="1" applyAlignment="1">
      <alignment horizontal="left" vertical="center" wrapText="1"/>
    </xf>
    <xf numFmtId="0" fontId="3" fillId="0" borderId="1" xfId="0" applyFont="1" applyBorder="1"/>
    <xf numFmtId="9" fontId="3" fillId="0" borderId="1" xfId="1" applyFont="1" applyBorder="1"/>
    <xf numFmtId="0" fontId="3" fillId="0" borderId="0" xfId="0" applyFont="1" applyBorder="1"/>
    <xf numFmtId="0" fontId="3" fillId="0" borderId="1" xfId="0" applyFont="1" applyFill="1" applyBorder="1"/>
    <xf numFmtId="0" fontId="11" fillId="0" borderId="0" xfId="0" applyFont="1" applyAlignment="1">
      <alignment horizontal="left"/>
    </xf>
    <xf numFmtId="0" fontId="2" fillId="0" borderId="1" xfId="0" applyFont="1" applyBorder="1"/>
    <xf numFmtId="0" fontId="1" fillId="0" borderId="1" xfId="0" applyFont="1" applyBorder="1"/>
    <xf numFmtId="9" fontId="0" fillId="0" borderId="0" xfId="0" applyNumberFormat="1"/>
    <xf numFmtId="0" fontId="6" fillId="0" borderId="1" xfId="0" applyFont="1" applyBorder="1" applyAlignment="1">
      <alignment horizontal="left"/>
    </xf>
    <xf numFmtId="0" fontId="8" fillId="0" borderId="1" xfId="0" applyFont="1" applyBorder="1" applyAlignment="1">
      <alignment horizontal="left"/>
    </xf>
    <xf numFmtId="9" fontId="1" fillId="0" borderId="1" xfId="1" applyFont="1" applyBorder="1"/>
    <xf numFmtId="0" fontId="2"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14" fillId="0" borderId="0" xfId="0" applyFont="1" applyAlignment="1">
      <alignment horizontal="center"/>
    </xf>
    <xf numFmtId="0" fontId="17" fillId="0" borderId="0" xfId="0" applyFont="1" applyAlignment="1">
      <alignment horizontal="center"/>
    </xf>
    <xf numFmtId="0" fontId="5" fillId="0" borderId="11" xfId="0" applyFont="1" applyBorder="1" applyAlignment="1">
      <alignment horizontal="left" vertical="center" wrapText="1"/>
    </xf>
    <xf numFmtId="0" fontId="8" fillId="0" borderId="0"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1" xfId="0" applyFont="1" applyBorder="1" applyAlignment="1">
      <alignment horizontal="left" vertical="center" wrapText="1"/>
    </xf>
    <xf numFmtId="0" fontId="2" fillId="0" borderId="11" xfId="0" applyFont="1" applyBorder="1" applyAlignment="1">
      <alignment horizontal="left" vertical="center" wrapText="1"/>
    </xf>
    <xf numFmtId="0" fontId="6" fillId="0" borderId="2"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 fillId="0" borderId="1" xfId="0" applyFont="1" applyBorder="1" applyAlignment="1">
      <alignment horizontal="center" vertical="center"/>
    </xf>
    <xf numFmtId="0" fontId="8" fillId="0" borderId="1" xfId="0" applyFont="1" applyBorder="1" applyAlignment="1">
      <alignment horizontal="center" vertical="center"/>
    </xf>
    <xf numFmtId="0" fontId="1" fillId="0" borderId="2" xfId="0" applyFont="1" applyBorder="1" applyAlignment="1">
      <alignment horizontal="center" vertical="center"/>
    </xf>
    <xf numFmtId="0" fontId="8" fillId="0" borderId="3" xfId="0" applyFont="1" applyBorder="1" applyAlignment="1">
      <alignment horizontal="center" vertical="center"/>
    </xf>
    <xf numFmtId="0" fontId="10" fillId="0" borderId="1" xfId="0" applyFont="1" applyBorder="1" applyAlignment="1">
      <alignment horizontal="center" vertical="center"/>
    </xf>
    <xf numFmtId="0" fontId="11" fillId="0" borderId="0" xfId="0" applyFont="1" applyAlignment="1">
      <alignment horizontal="left"/>
    </xf>
    <xf numFmtId="0" fontId="8" fillId="0" borderId="1" xfId="0" applyFont="1" applyBorder="1" applyAlignment="1">
      <alignment vertical="center"/>
    </xf>
    <xf numFmtId="0" fontId="6" fillId="0" borderId="1" xfId="0" applyFont="1" applyBorder="1" applyAlignment="1">
      <alignment horizontal="center" vertical="center"/>
    </xf>
    <xf numFmtId="0" fontId="11" fillId="0" borderId="0" xfId="0" applyFont="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5" fillId="0" borderId="2" xfId="0" applyFont="1" applyBorder="1" applyAlignment="1">
      <alignment horizontal="center"/>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91B44A"/>
      <color rgb="FFFFFFFF"/>
      <color rgb="FF73BED3"/>
      <color rgb="FF3590A9"/>
      <color rgb="FFA6065A"/>
      <color rgb="FFD0029A"/>
      <color rgb="FFA6027B"/>
      <color rgb="FFA10796"/>
      <color rgb="FFE6E610"/>
      <color rgb="FFFA90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GB" sz="1200"/>
              <a:t>Part time and full time UG students </a:t>
            </a:r>
          </a:p>
        </c:rich>
      </c:tx>
      <c:overlay val="0"/>
    </c:title>
    <c:autoTitleDeleted val="0"/>
    <c:plotArea>
      <c:layout/>
      <c:barChart>
        <c:barDir val="col"/>
        <c:grouping val="percentStacked"/>
        <c:varyColors val="0"/>
        <c:ser>
          <c:idx val="0"/>
          <c:order val="0"/>
          <c:tx>
            <c:strRef>
              <c:f>Students!$D$20</c:f>
              <c:strCache>
                <c:ptCount val="1"/>
                <c:pt idx="0">
                  <c:v>Female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Students!$B$21:$C$26</c:f>
              <c:multiLvlStrCache>
                <c:ptCount val="6"/>
                <c:lvl>
                  <c:pt idx="0">
                    <c:v>Full time</c:v>
                  </c:pt>
                  <c:pt idx="1">
                    <c:v>Part time</c:v>
                  </c:pt>
                  <c:pt idx="2">
                    <c:v>Full time</c:v>
                  </c:pt>
                  <c:pt idx="3">
                    <c:v>Part time</c:v>
                  </c:pt>
                  <c:pt idx="4">
                    <c:v>Full time</c:v>
                  </c:pt>
                  <c:pt idx="5">
                    <c:v>Part time</c:v>
                  </c:pt>
                </c:lvl>
                <c:lvl>
                  <c:pt idx="0">
                    <c:v>2011/12</c:v>
                  </c:pt>
                  <c:pt idx="2">
                    <c:v>2012/13</c:v>
                  </c:pt>
                  <c:pt idx="4">
                    <c:v>2013/14</c:v>
                  </c:pt>
                </c:lvl>
              </c:multiLvlStrCache>
            </c:multiLvlStrRef>
          </c:cat>
          <c:val>
            <c:numRef>
              <c:f>Students!$D$21:$D$26</c:f>
              <c:numCache>
                <c:formatCode>General</c:formatCode>
                <c:ptCount val="6"/>
                <c:pt idx="0">
                  <c:v>798</c:v>
                </c:pt>
                <c:pt idx="1">
                  <c:v>12</c:v>
                </c:pt>
                <c:pt idx="2">
                  <c:v>803</c:v>
                </c:pt>
                <c:pt idx="3">
                  <c:v>17</c:v>
                </c:pt>
                <c:pt idx="4">
                  <c:v>808</c:v>
                </c:pt>
                <c:pt idx="5">
                  <c:v>22</c:v>
                </c:pt>
              </c:numCache>
            </c:numRef>
          </c:val>
        </c:ser>
        <c:ser>
          <c:idx val="1"/>
          <c:order val="1"/>
          <c:tx>
            <c:strRef>
              <c:f>Students!$E$20</c:f>
              <c:strCache>
                <c:ptCount val="1"/>
                <c:pt idx="0">
                  <c:v>Male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Students!$B$21:$C$26</c:f>
              <c:multiLvlStrCache>
                <c:ptCount val="6"/>
                <c:lvl>
                  <c:pt idx="0">
                    <c:v>Full time</c:v>
                  </c:pt>
                  <c:pt idx="1">
                    <c:v>Part time</c:v>
                  </c:pt>
                  <c:pt idx="2">
                    <c:v>Full time</c:v>
                  </c:pt>
                  <c:pt idx="3">
                    <c:v>Part time</c:v>
                  </c:pt>
                  <c:pt idx="4">
                    <c:v>Full time</c:v>
                  </c:pt>
                  <c:pt idx="5">
                    <c:v>Part time</c:v>
                  </c:pt>
                </c:lvl>
                <c:lvl>
                  <c:pt idx="0">
                    <c:v>2011/12</c:v>
                  </c:pt>
                  <c:pt idx="2">
                    <c:v>2012/13</c:v>
                  </c:pt>
                  <c:pt idx="4">
                    <c:v>2013/14</c:v>
                  </c:pt>
                </c:lvl>
              </c:multiLvlStrCache>
            </c:multiLvlStrRef>
          </c:cat>
          <c:val>
            <c:numRef>
              <c:f>Students!$E$21:$E$26</c:f>
              <c:numCache>
                <c:formatCode>General</c:formatCode>
                <c:ptCount val="6"/>
                <c:pt idx="0">
                  <c:v>750</c:v>
                </c:pt>
                <c:pt idx="1">
                  <c:v>5</c:v>
                </c:pt>
                <c:pt idx="2">
                  <c:v>755</c:v>
                </c:pt>
                <c:pt idx="3">
                  <c:v>10</c:v>
                </c:pt>
                <c:pt idx="4">
                  <c:v>760</c:v>
                </c:pt>
                <c:pt idx="5">
                  <c:v>15</c:v>
                </c:pt>
              </c:numCache>
            </c:numRef>
          </c:val>
        </c:ser>
        <c:dLbls>
          <c:showLegendKey val="0"/>
          <c:showVal val="0"/>
          <c:showCatName val="0"/>
          <c:showSerName val="0"/>
          <c:showPercent val="0"/>
          <c:showBubbleSize val="0"/>
        </c:dLbls>
        <c:gapWidth val="55"/>
        <c:overlap val="100"/>
        <c:axId val="157170584"/>
        <c:axId val="157170976"/>
      </c:barChart>
      <c:catAx>
        <c:axId val="157170584"/>
        <c:scaling>
          <c:orientation val="minMax"/>
        </c:scaling>
        <c:delete val="0"/>
        <c:axPos val="b"/>
        <c:numFmt formatCode="General" sourceLinked="0"/>
        <c:majorTickMark val="none"/>
        <c:minorTickMark val="none"/>
        <c:tickLblPos val="nextTo"/>
        <c:crossAx val="157170976"/>
        <c:crosses val="autoZero"/>
        <c:auto val="1"/>
        <c:lblAlgn val="ctr"/>
        <c:lblOffset val="100"/>
        <c:noMultiLvlLbl val="0"/>
      </c:catAx>
      <c:valAx>
        <c:axId val="157170976"/>
        <c:scaling>
          <c:orientation val="minMax"/>
        </c:scaling>
        <c:delete val="0"/>
        <c:axPos val="l"/>
        <c:majorGridlines/>
        <c:numFmt formatCode="0%" sourceLinked="1"/>
        <c:majorTickMark val="none"/>
        <c:minorTickMark val="none"/>
        <c:tickLblPos val="nextTo"/>
        <c:crossAx val="157170584"/>
        <c:crosses val="autoZero"/>
        <c:crossBetween val="between"/>
      </c:valAx>
      <c:spPr>
        <a:solidFill>
          <a:srgbClr val="FFFFFF"/>
        </a:solidFill>
      </c:spPr>
    </c:plotArea>
    <c:legend>
      <c:legendPos val="r"/>
      <c:overlay val="0"/>
    </c:legend>
    <c:plotVisOnly val="1"/>
    <c:dispBlanksAs val="gap"/>
    <c:showDLblsOverMax val="0"/>
  </c:chart>
  <c:spPr>
    <a:solidFill>
      <a:srgbClr val="FFFFFF"/>
    </a:solidFill>
    <a:ln>
      <a:solidFill>
        <a:srgbClr val="FFFFFF"/>
      </a:solid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GB" sz="1200"/>
              <a:t>Academic Pipeline 2015</a:t>
            </a:r>
          </a:p>
        </c:rich>
      </c:tx>
      <c:overlay val="0"/>
    </c:title>
    <c:autoTitleDeleted val="0"/>
    <c:plotArea>
      <c:layout/>
      <c:barChart>
        <c:barDir val="col"/>
        <c:grouping val="clustered"/>
        <c:varyColors val="0"/>
        <c:ser>
          <c:idx val="0"/>
          <c:order val="0"/>
          <c:tx>
            <c:strRef>
              <c:f>'Pipeline snapshot 2'!$C$5</c:f>
              <c:strCache>
                <c:ptCount val="1"/>
                <c:pt idx="0">
                  <c:v>Female</c:v>
                </c:pt>
              </c:strCache>
            </c:strRef>
          </c:tx>
          <c:spPr>
            <a:solidFill>
              <a:schemeClr val="accent5"/>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'Pipeline snapshot 2'!$B$6:$B$14</c:f>
              <c:strCache>
                <c:ptCount val="9"/>
                <c:pt idx="0">
                  <c:v>UG</c:v>
                </c:pt>
                <c:pt idx="1">
                  <c:v>PGT</c:v>
                </c:pt>
                <c:pt idx="2">
                  <c:v>PGR</c:v>
                </c:pt>
                <c:pt idx="3">
                  <c:v>Research Assistant </c:v>
                </c:pt>
                <c:pt idx="4">
                  <c:v>Post Doc</c:v>
                </c:pt>
                <c:pt idx="5">
                  <c:v>Lecturer</c:v>
                </c:pt>
                <c:pt idx="6">
                  <c:v>Senior Lecturer</c:v>
                </c:pt>
                <c:pt idx="7">
                  <c:v>Reader</c:v>
                </c:pt>
                <c:pt idx="8">
                  <c:v>Professor </c:v>
                </c:pt>
              </c:strCache>
            </c:strRef>
          </c:cat>
          <c:val>
            <c:numRef>
              <c:f>'Pipeline snapshot 2'!$C$6:$C$14</c:f>
              <c:numCache>
                <c:formatCode>General</c:formatCode>
                <c:ptCount val="9"/>
                <c:pt idx="0">
                  <c:v>169</c:v>
                </c:pt>
                <c:pt idx="1">
                  <c:v>61</c:v>
                </c:pt>
                <c:pt idx="2">
                  <c:v>35</c:v>
                </c:pt>
                <c:pt idx="3">
                  <c:v>5</c:v>
                </c:pt>
                <c:pt idx="4">
                  <c:v>50</c:v>
                </c:pt>
                <c:pt idx="5">
                  <c:v>15</c:v>
                </c:pt>
                <c:pt idx="6">
                  <c:v>7</c:v>
                </c:pt>
                <c:pt idx="7">
                  <c:v>2</c:v>
                </c:pt>
                <c:pt idx="8">
                  <c:v>0</c:v>
                </c:pt>
              </c:numCache>
            </c:numRef>
          </c:val>
        </c:ser>
        <c:ser>
          <c:idx val="1"/>
          <c:order val="1"/>
          <c:tx>
            <c:strRef>
              <c:f>'Pipeline snapshot 2'!$D$5</c:f>
              <c:strCache>
                <c:ptCount val="1"/>
                <c:pt idx="0">
                  <c:v>Male</c:v>
                </c:pt>
              </c:strCache>
            </c:strRef>
          </c:tx>
          <c:spPr>
            <a:solidFill>
              <a:schemeClr val="accent5">
                <a:lumMod val="60000"/>
                <a:lumOff val="40000"/>
              </a:schemeClr>
            </a:solidFill>
          </c:spPr>
          <c:invertIfNegative val="0"/>
          <c:dLbls>
            <c:dLbl>
              <c:idx val="12"/>
              <c:delete val="1"/>
              <c:extLst>
                <c:ext xmlns:c15="http://schemas.microsoft.com/office/drawing/2012/chart" uri="{CE6537A1-D6FC-4f65-9D91-7224C49458BB}"/>
              </c:extLst>
            </c:dLbl>
            <c:dLbl>
              <c:idx val="13"/>
              <c:delete val="1"/>
              <c:extLst>
                <c:ext xmlns:c15="http://schemas.microsoft.com/office/drawing/2012/chart" uri="{CE6537A1-D6FC-4f65-9D91-7224C49458BB}"/>
              </c:extLst>
            </c:dLbl>
            <c:dLbl>
              <c:idx val="14"/>
              <c:delete val="1"/>
              <c:extLst>
                <c:ext xmlns:c15="http://schemas.microsoft.com/office/drawing/2012/chart" uri="{CE6537A1-D6FC-4f65-9D91-7224C49458BB}"/>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'Pipeline snapshot 2'!$B$6:$B$14</c:f>
              <c:strCache>
                <c:ptCount val="9"/>
                <c:pt idx="0">
                  <c:v>UG</c:v>
                </c:pt>
                <c:pt idx="1">
                  <c:v>PGT</c:v>
                </c:pt>
                <c:pt idx="2">
                  <c:v>PGR</c:v>
                </c:pt>
                <c:pt idx="3">
                  <c:v>Research Assistant </c:v>
                </c:pt>
                <c:pt idx="4">
                  <c:v>Post Doc</c:v>
                </c:pt>
                <c:pt idx="5">
                  <c:v>Lecturer</c:v>
                </c:pt>
                <c:pt idx="6">
                  <c:v>Senior Lecturer</c:v>
                </c:pt>
                <c:pt idx="7">
                  <c:v>Reader</c:v>
                </c:pt>
                <c:pt idx="8">
                  <c:v>Professor </c:v>
                </c:pt>
              </c:strCache>
            </c:strRef>
          </c:cat>
          <c:val>
            <c:numRef>
              <c:f>'Pipeline snapshot 2'!$D$6:$D$14</c:f>
              <c:numCache>
                <c:formatCode>General</c:formatCode>
                <c:ptCount val="9"/>
                <c:pt idx="0">
                  <c:v>148</c:v>
                </c:pt>
                <c:pt idx="1">
                  <c:v>54</c:v>
                </c:pt>
                <c:pt idx="2">
                  <c:v>29</c:v>
                </c:pt>
                <c:pt idx="3">
                  <c:v>4</c:v>
                </c:pt>
                <c:pt idx="4">
                  <c:v>80</c:v>
                </c:pt>
                <c:pt idx="5">
                  <c:v>32</c:v>
                </c:pt>
                <c:pt idx="6">
                  <c:v>19</c:v>
                </c:pt>
                <c:pt idx="7">
                  <c:v>8</c:v>
                </c:pt>
                <c:pt idx="8">
                  <c:v>7</c:v>
                </c:pt>
              </c:numCache>
            </c:numRef>
          </c:val>
        </c:ser>
        <c:dLbls>
          <c:showLegendKey val="0"/>
          <c:showVal val="0"/>
          <c:showCatName val="0"/>
          <c:showSerName val="0"/>
          <c:showPercent val="0"/>
          <c:showBubbleSize val="0"/>
        </c:dLbls>
        <c:gapWidth val="150"/>
        <c:axId val="401761400"/>
        <c:axId val="401761792"/>
      </c:barChart>
      <c:lineChart>
        <c:grouping val="standard"/>
        <c:varyColors val="0"/>
        <c:ser>
          <c:idx val="2"/>
          <c:order val="2"/>
          <c:tx>
            <c:strRef>
              <c:f>'Pipeline snapshot 2'!$E$5</c:f>
              <c:strCache>
                <c:ptCount val="1"/>
                <c:pt idx="0">
                  <c:v>% Female</c:v>
                </c:pt>
              </c:strCache>
            </c:strRef>
          </c:tx>
          <c:spPr>
            <a:ln>
              <a:solidFill>
                <a:schemeClr val="accent2"/>
              </a:solidFill>
            </a:ln>
          </c:spPr>
          <c:marker>
            <c:symbol val="circle"/>
            <c:size val="7"/>
            <c:spPr>
              <a:solidFill>
                <a:schemeClr val="accent2"/>
              </a:solidFill>
              <a:ln>
                <a:solidFill>
                  <a:schemeClr val="accent2"/>
                </a:solidFill>
              </a:ln>
            </c:spPr>
          </c:marker>
          <c:dLbls>
            <c:dLbl>
              <c:idx val="7"/>
              <c:layout>
                <c:manualLayout>
                  <c:x val="3.2405032479231066E-3"/>
                  <c:y val="6.8226802448328062E-3"/>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3074178948072507E-2"/>
                  <c:y val="-6.91023194701768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9.1984358514740575E-3"/>
                  <c:y val="-9.733887430737739E-3"/>
                </c:manualLayout>
              </c:layout>
              <c:dLblPos val="r"/>
              <c:showLegendKey val="0"/>
              <c:showVal val="1"/>
              <c:showCatName val="0"/>
              <c:showSerName val="0"/>
              <c:showPercent val="0"/>
              <c:showBubbleSize val="0"/>
              <c:extLst>
                <c:ext xmlns:c15="http://schemas.microsoft.com/office/drawing/2012/chart" uri="{CE6537A1-D6FC-4f65-9D91-7224C49458BB}"/>
              </c:extLst>
            </c:dLbl>
            <c:dLbl>
              <c:idx val="13"/>
              <c:layout>
                <c:manualLayout>
                  <c:x val="-2.6398363138811468E-3"/>
                  <c:y val="-9.733887430737739E-3"/>
                </c:manualLayout>
              </c:layout>
              <c:dLblPos val="r"/>
              <c:showLegendKey val="0"/>
              <c:showVal val="1"/>
              <c:showCatName val="0"/>
              <c:showSerName val="0"/>
              <c:showPercent val="0"/>
              <c:showBubbleSize val="0"/>
              <c:extLst>
                <c:ext xmlns:c15="http://schemas.microsoft.com/office/drawing/2012/chart" uri="{CE6537A1-D6FC-4f65-9D91-7224C49458BB}"/>
              </c:extLst>
            </c:dLbl>
            <c:dLbl>
              <c:idx val="14"/>
              <c:layout>
                <c:manualLayout>
                  <c:x val="-4.2794861982793746E-3"/>
                  <c:y val="-4.7462817147848028E-4"/>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'Pipeline snapshot 2'!$B$6:$B$14</c:f>
              <c:strCache>
                <c:ptCount val="9"/>
                <c:pt idx="0">
                  <c:v>UG</c:v>
                </c:pt>
                <c:pt idx="1">
                  <c:v>PGT</c:v>
                </c:pt>
                <c:pt idx="2">
                  <c:v>PGR</c:v>
                </c:pt>
                <c:pt idx="3">
                  <c:v>Research Assistant </c:v>
                </c:pt>
                <c:pt idx="4">
                  <c:v>Post Doc</c:v>
                </c:pt>
                <c:pt idx="5">
                  <c:v>Lecturer</c:v>
                </c:pt>
                <c:pt idx="6">
                  <c:v>Senior Lecturer</c:v>
                </c:pt>
                <c:pt idx="7">
                  <c:v>Reader</c:v>
                </c:pt>
                <c:pt idx="8">
                  <c:v>Professor </c:v>
                </c:pt>
              </c:strCache>
            </c:strRef>
          </c:cat>
          <c:val>
            <c:numRef>
              <c:f>'Pipeline snapshot 2'!$E$6:$E$14</c:f>
              <c:numCache>
                <c:formatCode>0%</c:formatCode>
                <c:ptCount val="9"/>
                <c:pt idx="0">
                  <c:v>0.53312302839116721</c:v>
                </c:pt>
                <c:pt idx="1">
                  <c:v>0.5304347826086957</c:v>
                </c:pt>
                <c:pt idx="2">
                  <c:v>0.546875</c:v>
                </c:pt>
                <c:pt idx="3">
                  <c:v>0.55555555555555558</c:v>
                </c:pt>
                <c:pt idx="4">
                  <c:v>0.38461538461538464</c:v>
                </c:pt>
                <c:pt idx="5">
                  <c:v>0.31914893617021278</c:v>
                </c:pt>
                <c:pt idx="6">
                  <c:v>0.26923076923076922</c:v>
                </c:pt>
                <c:pt idx="7">
                  <c:v>0.2</c:v>
                </c:pt>
                <c:pt idx="8">
                  <c:v>0</c:v>
                </c:pt>
              </c:numCache>
            </c:numRef>
          </c:val>
          <c:smooth val="0"/>
        </c:ser>
        <c:dLbls>
          <c:showLegendKey val="0"/>
          <c:showVal val="0"/>
          <c:showCatName val="0"/>
          <c:showSerName val="0"/>
          <c:showPercent val="0"/>
          <c:showBubbleSize val="0"/>
        </c:dLbls>
        <c:marker val="1"/>
        <c:smooth val="0"/>
        <c:axId val="401762576"/>
        <c:axId val="401762184"/>
      </c:lineChart>
      <c:catAx>
        <c:axId val="401761400"/>
        <c:scaling>
          <c:orientation val="minMax"/>
        </c:scaling>
        <c:delete val="0"/>
        <c:axPos val="b"/>
        <c:numFmt formatCode="General" sourceLinked="1"/>
        <c:majorTickMark val="none"/>
        <c:minorTickMark val="none"/>
        <c:tickLblPos val="nextTo"/>
        <c:crossAx val="401761792"/>
        <c:crosses val="autoZero"/>
        <c:auto val="1"/>
        <c:lblAlgn val="ctr"/>
        <c:lblOffset val="100"/>
        <c:noMultiLvlLbl val="0"/>
      </c:catAx>
      <c:valAx>
        <c:axId val="401761792"/>
        <c:scaling>
          <c:orientation val="minMax"/>
        </c:scaling>
        <c:delete val="0"/>
        <c:axPos val="l"/>
        <c:majorGridlines/>
        <c:numFmt formatCode="General" sourceLinked="1"/>
        <c:majorTickMark val="none"/>
        <c:minorTickMark val="none"/>
        <c:tickLblPos val="nextTo"/>
        <c:crossAx val="401761400"/>
        <c:crosses val="autoZero"/>
        <c:crossBetween val="between"/>
      </c:valAx>
      <c:valAx>
        <c:axId val="401762184"/>
        <c:scaling>
          <c:orientation val="minMax"/>
          <c:max val="1"/>
        </c:scaling>
        <c:delete val="0"/>
        <c:axPos val="r"/>
        <c:numFmt formatCode="0%" sourceLinked="0"/>
        <c:majorTickMark val="out"/>
        <c:minorTickMark val="none"/>
        <c:tickLblPos val="nextTo"/>
        <c:crossAx val="401762576"/>
        <c:crosses val="max"/>
        <c:crossBetween val="between"/>
      </c:valAx>
      <c:catAx>
        <c:axId val="401762576"/>
        <c:scaling>
          <c:orientation val="minMax"/>
        </c:scaling>
        <c:delete val="1"/>
        <c:axPos val="b"/>
        <c:numFmt formatCode="General" sourceLinked="1"/>
        <c:majorTickMark val="out"/>
        <c:minorTickMark val="none"/>
        <c:tickLblPos val="nextTo"/>
        <c:crossAx val="401762184"/>
        <c:crosses val="autoZero"/>
        <c:auto val="1"/>
        <c:lblAlgn val="ctr"/>
        <c:lblOffset val="100"/>
        <c:noMultiLvlLbl val="0"/>
      </c:catAx>
      <c:spPr>
        <a:solidFill>
          <a:srgbClr val="FFFFFF"/>
        </a:solidFill>
      </c:spPr>
    </c:plotArea>
    <c:legend>
      <c:legendPos val="r"/>
      <c:overlay val="0"/>
    </c:legend>
    <c:plotVisOnly val="1"/>
    <c:dispBlanksAs val="gap"/>
    <c:showDLblsOverMax val="0"/>
  </c:chart>
  <c:spPr>
    <a:solidFill>
      <a:srgbClr val="FFFFFF"/>
    </a:solidFill>
    <a:ln>
      <a:no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GB" sz="1200"/>
              <a:t>Academic Pipeline 2013-2015</a:t>
            </a:r>
          </a:p>
        </c:rich>
      </c:tx>
      <c:overlay val="0"/>
    </c:title>
    <c:autoTitleDeleted val="0"/>
    <c:plotArea>
      <c:layout/>
      <c:barChart>
        <c:barDir val="col"/>
        <c:grouping val="percentStacked"/>
        <c:varyColors val="0"/>
        <c:ser>
          <c:idx val="0"/>
          <c:order val="0"/>
          <c:tx>
            <c:strRef>
              <c:f>'Pipeline over time'!$D$5</c:f>
              <c:strCache>
                <c:ptCount val="1"/>
                <c:pt idx="0">
                  <c:v>Female</c:v>
                </c:pt>
              </c:strCache>
            </c:strRef>
          </c:tx>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Pt>
            <c:idx val="10"/>
            <c:invertIfNegative val="0"/>
            <c:bubble3D val="0"/>
          </c:dPt>
          <c:dPt>
            <c:idx val="11"/>
            <c:invertIfNegative val="0"/>
            <c:bubble3D val="0"/>
          </c:dPt>
          <c:dPt>
            <c:idx val="12"/>
            <c:invertIfNegative val="0"/>
            <c:bubble3D val="0"/>
          </c:dPt>
          <c:dPt>
            <c:idx val="13"/>
            <c:invertIfNegative val="0"/>
            <c:bubble3D val="0"/>
          </c:dPt>
          <c:dPt>
            <c:idx val="14"/>
            <c:invertIfNegative val="0"/>
            <c:bubble3D val="0"/>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'Pipeline over time'!$B$6:$C$23</c:f>
              <c:multiLvlStrCache>
                <c:ptCount val="18"/>
                <c:lvl>
                  <c:pt idx="0">
                    <c:v>2013</c:v>
                  </c:pt>
                  <c:pt idx="1">
                    <c:v>2014</c:v>
                  </c:pt>
                  <c:pt idx="2">
                    <c:v>2015</c:v>
                  </c:pt>
                  <c:pt idx="3">
                    <c:v>2013</c:v>
                  </c:pt>
                  <c:pt idx="4">
                    <c:v>2014</c:v>
                  </c:pt>
                  <c:pt idx="5">
                    <c:v>2015</c:v>
                  </c:pt>
                  <c:pt idx="6">
                    <c:v>2013</c:v>
                  </c:pt>
                  <c:pt idx="7">
                    <c:v>2014</c:v>
                  </c:pt>
                  <c:pt idx="8">
                    <c:v>2015</c:v>
                  </c:pt>
                  <c:pt idx="9">
                    <c:v>2013</c:v>
                  </c:pt>
                  <c:pt idx="10">
                    <c:v>2014</c:v>
                  </c:pt>
                  <c:pt idx="11">
                    <c:v>2015</c:v>
                  </c:pt>
                  <c:pt idx="12">
                    <c:v>2013</c:v>
                  </c:pt>
                  <c:pt idx="13">
                    <c:v>2014</c:v>
                  </c:pt>
                  <c:pt idx="14">
                    <c:v>2015</c:v>
                  </c:pt>
                  <c:pt idx="15">
                    <c:v>2013</c:v>
                  </c:pt>
                  <c:pt idx="16">
                    <c:v>2014</c:v>
                  </c:pt>
                  <c:pt idx="17">
                    <c:v>2015</c:v>
                  </c:pt>
                </c:lvl>
                <c:lvl>
                  <c:pt idx="0">
                    <c:v>Research Assistant</c:v>
                  </c:pt>
                  <c:pt idx="3">
                    <c:v>Post Doc</c:v>
                  </c:pt>
                  <c:pt idx="6">
                    <c:v>Lecturer</c:v>
                  </c:pt>
                  <c:pt idx="9">
                    <c:v>Senior Lecturer</c:v>
                  </c:pt>
                  <c:pt idx="12">
                    <c:v>Reader</c:v>
                  </c:pt>
                  <c:pt idx="15">
                    <c:v>Professor </c:v>
                  </c:pt>
                </c:lvl>
              </c:multiLvlStrCache>
            </c:multiLvlStrRef>
          </c:cat>
          <c:val>
            <c:numRef>
              <c:f>'Pipeline over time'!$D$6:$D$23</c:f>
              <c:numCache>
                <c:formatCode>General</c:formatCode>
                <c:ptCount val="18"/>
                <c:pt idx="0">
                  <c:v>5</c:v>
                </c:pt>
                <c:pt idx="1">
                  <c:v>6</c:v>
                </c:pt>
                <c:pt idx="2">
                  <c:v>6</c:v>
                </c:pt>
                <c:pt idx="3">
                  <c:v>50</c:v>
                </c:pt>
                <c:pt idx="4">
                  <c:v>52</c:v>
                </c:pt>
                <c:pt idx="5">
                  <c:v>55</c:v>
                </c:pt>
                <c:pt idx="6">
                  <c:v>15</c:v>
                </c:pt>
                <c:pt idx="7">
                  <c:v>16</c:v>
                </c:pt>
                <c:pt idx="8">
                  <c:v>16</c:v>
                </c:pt>
                <c:pt idx="9">
                  <c:v>7</c:v>
                </c:pt>
                <c:pt idx="10">
                  <c:v>7</c:v>
                </c:pt>
                <c:pt idx="11">
                  <c:v>8</c:v>
                </c:pt>
                <c:pt idx="12">
                  <c:v>2</c:v>
                </c:pt>
                <c:pt idx="13">
                  <c:v>2</c:v>
                </c:pt>
                <c:pt idx="14">
                  <c:v>2</c:v>
                </c:pt>
                <c:pt idx="15">
                  <c:v>0</c:v>
                </c:pt>
                <c:pt idx="16">
                  <c:v>0</c:v>
                </c:pt>
                <c:pt idx="17">
                  <c:v>0</c:v>
                </c:pt>
              </c:numCache>
            </c:numRef>
          </c:val>
        </c:ser>
        <c:ser>
          <c:idx val="1"/>
          <c:order val="1"/>
          <c:tx>
            <c:strRef>
              <c:f>'Pipeline over time'!$E$5</c:f>
              <c:strCache>
                <c:ptCount val="1"/>
                <c:pt idx="0">
                  <c:v>Male</c:v>
                </c:pt>
              </c:strCache>
            </c:strRef>
          </c:tx>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Pt>
            <c:idx val="10"/>
            <c:invertIfNegative val="0"/>
            <c:bubble3D val="0"/>
          </c:dPt>
          <c:dPt>
            <c:idx val="11"/>
            <c:invertIfNegative val="0"/>
            <c:bubble3D val="0"/>
          </c:dPt>
          <c:dPt>
            <c:idx val="12"/>
            <c:invertIfNegative val="0"/>
            <c:bubble3D val="0"/>
          </c:dPt>
          <c:dPt>
            <c:idx val="13"/>
            <c:invertIfNegative val="0"/>
            <c:bubble3D val="0"/>
          </c:dPt>
          <c:dPt>
            <c:idx val="14"/>
            <c:invertIfNegative val="0"/>
            <c:bubble3D val="0"/>
          </c:dPt>
          <c:dPt>
            <c:idx val="15"/>
            <c:invertIfNegative val="0"/>
            <c:bubble3D val="0"/>
          </c:dPt>
          <c:dPt>
            <c:idx val="16"/>
            <c:invertIfNegative val="0"/>
            <c:bubble3D val="0"/>
          </c:dPt>
          <c:dPt>
            <c:idx val="17"/>
            <c:invertIfNegative val="0"/>
            <c:bubble3D val="0"/>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'Pipeline over time'!$B$6:$C$23</c:f>
              <c:multiLvlStrCache>
                <c:ptCount val="18"/>
                <c:lvl>
                  <c:pt idx="0">
                    <c:v>2013</c:v>
                  </c:pt>
                  <c:pt idx="1">
                    <c:v>2014</c:v>
                  </c:pt>
                  <c:pt idx="2">
                    <c:v>2015</c:v>
                  </c:pt>
                  <c:pt idx="3">
                    <c:v>2013</c:v>
                  </c:pt>
                  <c:pt idx="4">
                    <c:v>2014</c:v>
                  </c:pt>
                  <c:pt idx="5">
                    <c:v>2015</c:v>
                  </c:pt>
                  <c:pt idx="6">
                    <c:v>2013</c:v>
                  </c:pt>
                  <c:pt idx="7">
                    <c:v>2014</c:v>
                  </c:pt>
                  <c:pt idx="8">
                    <c:v>2015</c:v>
                  </c:pt>
                  <c:pt idx="9">
                    <c:v>2013</c:v>
                  </c:pt>
                  <c:pt idx="10">
                    <c:v>2014</c:v>
                  </c:pt>
                  <c:pt idx="11">
                    <c:v>2015</c:v>
                  </c:pt>
                  <c:pt idx="12">
                    <c:v>2013</c:v>
                  </c:pt>
                  <c:pt idx="13">
                    <c:v>2014</c:v>
                  </c:pt>
                  <c:pt idx="14">
                    <c:v>2015</c:v>
                  </c:pt>
                  <c:pt idx="15">
                    <c:v>2013</c:v>
                  </c:pt>
                  <c:pt idx="16">
                    <c:v>2014</c:v>
                  </c:pt>
                  <c:pt idx="17">
                    <c:v>2015</c:v>
                  </c:pt>
                </c:lvl>
                <c:lvl>
                  <c:pt idx="0">
                    <c:v>Research Assistant</c:v>
                  </c:pt>
                  <c:pt idx="3">
                    <c:v>Post Doc</c:v>
                  </c:pt>
                  <c:pt idx="6">
                    <c:v>Lecturer</c:v>
                  </c:pt>
                  <c:pt idx="9">
                    <c:v>Senior Lecturer</c:v>
                  </c:pt>
                  <c:pt idx="12">
                    <c:v>Reader</c:v>
                  </c:pt>
                  <c:pt idx="15">
                    <c:v>Professor </c:v>
                  </c:pt>
                </c:lvl>
              </c:multiLvlStrCache>
            </c:multiLvlStrRef>
          </c:cat>
          <c:val>
            <c:numRef>
              <c:f>'Pipeline over time'!$E$6:$E$23</c:f>
              <c:numCache>
                <c:formatCode>General</c:formatCode>
                <c:ptCount val="18"/>
                <c:pt idx="0">
                  <c:v>4</c:v>
                </c:pt>
                <c:pt idx="1">
                  <c:v>4</c:v>
                </c:pt>
                <c:pt idx="2">
                  <c:v>5</c:v>
                </c:pt>
                <c:pt idx="3">
                  <c:v>80</c:v>
                </c:pt>
                <c:pt idx="4">
                  <c:v>82</c:v>
                </c:pt>
                <c:pt idx="5">
                  <c:v>81</c:v>
                </c:pt>
                <c:pt idx="6">
                  <c:v>32</c:v>
                </c:pt>
                <c:pt idx="7">
                  <c:v>32</c:v>
                </c:pt>
                <c:pt idx="8">
                  <c:v>33</c:v>
                </c:pt>
                <c:pt idx="9">
                  <c:v>19</c:v>
                </c:pt>
                <c:pt idx="10">
                  <c:v>20</c:v>
                </c:pt>
                <c:pt idx="11">
                  <c:v>21</c:v>
                </c:pt>
                <c:pt idx="12">
                  <c:v>8</c:v>
                </c:pt>
                <c:pt idx="13">
                  <c:v>10</c:v>
                </c:pt>
                <c:pt idx="14">
                  <c:v>10</c:v>
                </c:pt>
                <c:pt idx="15">
                  <c:v>7</c:v>
                </c:pt>
                <c:pt idx="16">
                  <c:v>7</c:v>
                </c:pt>
                <c:pt idx="17">
                  <c:v>7</c:v>
                </c:pt>
              </c:numCache>
            </c:numRef>
          </c:val>
        </c:ser>
        <c:dLbls>
          <c:showLegendKey val="0"/>
          <c:showVal val="0"/>
          <c:showCatName val="0"/>
          <c:showSerName val="0"/>
          <c:showPercent val="0"/>
          <c:showBubbleSize val="0"/>
        </c:dLbls>
        <c:gapWidth val="55"/>
        <c:overlap val="100"/>
        <c:axId val="401763360"/>
        <c:axId val="401763752"/>
      </c:barChart>
      <c:catAx>
        <c:axId val="401763360"/>
        <c:scaling>
          <c:orientation val="minMax"/>
        </c:scaling>
        <c:delete val="0"/>
        <c:axPos val="b"/>
        <c:numFmt formatCode="General" sourceLinked="0"/>
        <c:majorTickMark val="none"/>
        <c:minorTickMark val="none"/>
        <c:tickLblPos val="nextTo"/>
        <c:crossAx val="401763752"/>
        <c:crosses val="autoZero"/>
        <c:auto val="1"/>
        <c:lblAlgn val="ctr"/>
        <c:lblOffset val="100"/>
        <c:noMultiLvlLbl val="0"/>
      </c:catAx>
      <c:valAx>
        <c:axId val="401763752"/>
        <c:scaling>
          <c:orientation val="minMax"/>
          <c:max val="1"/>
        </c:scaling>
        <c:delete val="0"/>
        <c:axPos val="l"/>
        <c:majorGridlines/>
        <c:numFmt formatCode="0%" sourceLinked="1"/>
        <c:majorTickMark val="none"/>
        <c:minorTickMark val="none"/>
        <c:tickLblPos val="nextTo"/>
        <c:crossAx val="401763360"/>
        <c:crosses val="autoZero"/>
        <c:crossBetween val="between"/>
      </c:valAx>
      <c:spPr>
        <a:solidFill>
          <a:srgbClr val="FFFFFF"/>
        </a:solidFill>
      </c:spPr>
    </c:plotArea>
    <c:legend>
      <c:legendPos val="r"/>
      <c:overlay val="0"/>
    </c:legend>
    <c:plotVisOnly val="1"/>
    <c:dispBlanksAs val="gap"/>
    <c:showDLblsOverMax val="0"/>
  </c:chart>
  <c:spPr>
    <a:solidFill>
      <a:srgbClr val="FFFFFF"/>
    </a:solidFill>
    <a:ln>
      <a:no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1050"/>
            </a:pPr>
            <a:r>
              <a:rPr lang="en-GB" sz="1200" b="1" i="0" baseline="0">
                <a:effectLst/>
              </a:rPr>
              <a:t>Academic Pipeline 2013-2015</a:t>
            </a:r>
            <a:endParaRPr lang="en-GB" sz="1050">
              <a:effectLst/>
            </a:endParaRPr>
          </a:p>
        </c:rich>
      </c:tx>
      <c:layout>
        <c:manualLayout>
          <c:xMode val="edge"/>
          <c:yMode val="edge"/>
          <c:x val="0.38659845669854337"/>
          <c:y val="2.2803871062287578E-2"/>
        </c:manualLayout>
      </c:layout>
      <c:overlay val="0"/>
    </c:title>
    <c:autoTitleDeleted val="0"/>
    <c:plotArea>
      <c:layout>
        <c:manualLayout>
          <c:layoutTarget val="inner"/>
          <c:xMode val="edge"/>
          <c:yMode val="edge"/>
          <c:x val="2.9980130776095786E-2"/>
          <c:y val="0.10056555385838044"/>
          <c:w val="0.81983675024891822"/>
          <c:h val="0.76278887830502928"/>
        </c:manualLayout>
      </c:layout>
      <c:barChart>
        <c:barDir val="col"/>
        <c:grouping val="clustered"/>
        <c:varyColors val="0"/>
        <c:ser>
          <c:idx val="0"/>
          <c:order val="0"/>
          <c:tx>
            <c:strRef>
              <c:f>'Pipeline over time 2'!$D$6</c:f>
              <c:strCache>
                <c:ptCount val="1"/>
                <c:pt idx="0">
                  <c:v>Female</c:v>
                </c:pt>
              </c:strCache>
            </c:strRef>
          </c:tx>
          <c:spPr>
            <a:solidFill>
              <a:schemeClr val="accent5"/>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'Pipeline over time 2'!$B$7:$C$24</c:f>
              <c:multiLvlStrCache>
                <c:ptCount val="18"/>
                <c:lvl>
                  <c:pt idx="0">
                    <c:v>2013</c:v>
                  </c:pt>
                  <c:pt idx="1">
                    <c:v>2014</c:v>
                  </c:pt>
                  <c:pt idx="2">
                    <c:v>2015</c:v>
                  </c:pt>
                  <c:pt idx="3">
                    <c:v>2013</c:v>
                  </c:pt>
                  <c:pt idx="4">
                    <c:v>2014</c:v>
                  </c:pt>
                  <c:pt idx="5">
                    <c:v>2015</c:v>
                  </c:pt>
                  <c:pt idx="6">
                    <c:v>2013</c:v>
                  </c:pt>
                  <c:pt idx="7">
                    <c:v>2014</c:v>
                  </c:pt>
                  <c:pt idx="8">
                    <c:v>2015</c:v>
                  </c:pt>
                  <c:pt idx="9">
                    <c:v>2013</c:v>
                  </c:pt>
                  <c:pt idx="10">
                    <c:v>2014</c:v>
                  </c:pt>
                  <c:pt idx="11">
                    <c:v>2015</c:v>
                  </c:pt>
                  <c:pt idx="12">
                    <c:v>2013</c:v>
                  </c:pt>
                  <c:pt idx="13">
                    <c:v>2014</c:v>
                  </c:pt>
                  <c:pt idx="14">
                    <c:v>2015</c:v>
                  </c:pt>
                  <c:pt idx="15">
                    <c:v>2013</c:v>
                  </c:pt>
                  <c:pt idx="16">
                    <c:v>2014</c:v>
                  </c:pt>
                  <c:pt idx="17">
                    <c:v>2015</c:v>
                  </c:pt>
                </c:lvl>
                <c:lvl>
                  <c:pt idx="0">
                    <c:v>Research Assistant</c:v>
                  </c:pt>
                  <c:pt idx="3">
                    <c:v>Post Doc</c:v>
                  </c:pt>
                  <c:pt idx="6">
                    <c:v>Lecturer</c:v>
                  </c:pt>
                  <c:pt idx="9">
                    <c:v>Senior Lecturer</c:v>
                  </c:pt>
                  <c:pt idx="12">
                    <c:v>Reader</c:v>
                  </c:pt>
                  <c:pt idx="15">
                    <c:v>Professor </c:v>
                  </c:pt>
                </c:lvl>
              </c:multiLvlStrCache>
            </c:multiLvlStrRef>
          </c:cat>
          <c:val>
            <c:numRef>
              <c:f>'Pipeline over time 2'!$D$7:$D$24</c:f>
              <c:numCache>
                <c:formatCode>General</c:formatCode>
                <c:ptCount val="18"/>
                <c:pt idx="0">
                  <c:v>2</c:v>
                </c:pt>
                <c:pt idx="1">
                  <c:v>3</c:v>
                </c:pt>
                <c:pt idx="2">
                  <c:v>3</c:v>
                </c:pt>
                <c:pt idx="3">
                  <c:v>50</c:v>
                </c:pt>
                <c:pt idx="4">
                  <c:v>58</c:v>
                </c:pt>
                <c:pt idx="5">
                  <c:v>59</c:v>
                </c:pt>
                <c:pt idx="6">
                  <c:v>15</c:v>
                </c:pt>
                <c:pt idx="7">
                  <c:v>16</c:v>
                </c:pt>
                <c:pt idx="8">
                  <c:v>16</c:v>
                </c:pt>
                <c:pt idx="9">
                  <c:v>7</c:v>
                </c:pt>
                <c:pt idx="10">
                  <c:v>7</c:v>
                </c:pt>
                <c:pt idx="11">
                  <c:v>8</c:v>
                </c:pt>
                <c:pt idx="12">
                  <c:v>2</c:v>
                </c:pt>
                <c:pt idx="13">
                  <c:v>2</c:v>
                </c:pt>
                <c:pt idx="14">
                  <c:v>2</c:v>
                </c:pt>
                <c:pt idx="15">
                  <c:v>0</c:v>
                </c:pt>
                <c:pt idx="16">
                  <c:v>0</c:v>
                </c:pt>
                <c:pt idx="17">
                  <c:v>0</c:v>
                </c:pt>
              </c:numCache>
            </c:numRef>
          </c:val>
        </c:ser>
        <c:ser>
          <c:idx val="1"/>
          <c:order val="1"/>
          <c:tx>
            <c:strRef>
              <c:f>'Pipeline over time 2'!$E$6</c:f>
              <c:strCache>
                <c:ptCount val="1"/>
                <c:pt idx="0">
                  <c:v>Male</c:v>
                </c:pt>
              </c:strCache>
            </c:strRef>
          </c:tx>
          <c:spPr>
            <a:solidFill>
              <a:schemeClr val="accent5">
                <a:lumMod val="60000"/>
                <a:lumOff val="40000"/>
              </a:schemeClr>
            </a:solidFill>
          </c:spPr>
          <c:invertIfNegative val="0"/>
          <c:dLbls>
            <c:dLbl>
              <c:idx val="12"/>
              <c:delete val="1"/>
              <c:extLst>
                <c:ext xmlns:c15="http://schemas.microsoft.com/office/drawing/2012/chart" uri="{CE6537A1-D6FC-4f65-9D91-7224C49458BB}"/>
              </c:extLst>
            </c:dLbl>
            <c:dLbl>
              <c:idx val="13"/>
              <c:delete val="1"/>
              <c:extLst>
                <c:ext xmlns:c15="http://schemas.microsoft.com/office/drawing/2012/chart" uri="{CE6537A1-D6FC-4f65-9D91-7224C49458BB}"/>
              </c:extLst>
            </c:dLbl>
            <c:dLbl>
              <c:idx val="14"/>
              <c:delete val="1"/>
              <c:extLst>
                <c:ext xmlns:c15="http://schemas.microsoft.com/office/drawing/2012/chart" uri="{CE6537A1-D6FC-4f65-9D91-7224C49458BB}"/>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'Pipeline over time 2'!$B$7:$C$24</c:f>
              <c:multiLvlStrCache>
                <c:ptCount val="18"/>
                <c:lvl>
                  <c:pt idx="0">
                    <c:v>2013</c:v>
                  </c:pt>
                  <c:pt idx="1">
                    <c:v>2014</c:v>
                  </c:pt>
                  <c:pt idx="2">
                    <c:v>2015</c:v>
                  </c:pt>
                  <c:pt idx="3">
                    <c:v>2013</c:v>
                  </c:pt>
                  <c:pt idx="4">
                    <c:v>2014</c:v>
                  </c:pt>
                  <c:pt idx="5">
                    <c:v>2015</c:v>
                  </c:pt>
                  <c:pt idx="6">
                    <c:v>2013</c:v>
                  </c:pt>
                  <c:pt idx="7">
                    <c:v>2014</c:v>
                  </c:pt>
                  <c:pt idx="8">
                    <c:v>2015</c:v>
                  </c:pt>
                  <c:pt idx="9">
                    <c:v>2013</c:v>
                  </c:pt>
                  <c:pt idx="10">
                    <c:v>2014</c:v>
                  </c:pt>
                  <c:pt idx="11">
                    <c:v>2015</c:v>
                  </c:pt>
                  <c:pt idx="12">
                    <c:v>2013</c:v>
                  </c:pt>
                  <c:pt idx="13">
                    <c:v>2014</c:v>
                  </c:pt>
                  <c:pt idx="14">
                    <c:v>2015</c:v>
                  </c:pt>
                  <c:pt idx="15">
                    <c:v>2013</c:v>
                  </c:pt>
                  <c:pt idx="16">
                    <c:v>2014</c:v>
                  </c:pt>
                  <c:pt idx="17">
                    <c:v>2015</c:v>
                  </c:pt>
                </c:lvl>
                <c:lvl>
                  <c:pt idx="0">
                    <c:v>Research Assistant</c:v>
                  </c:pt>
                  <c:pt idx="3">
                    <c:v>Post Doc</c:v>
                  </c:pt>
                  <c:pt idx="6">
                    <c:v>Lecturer</c:v>
                  </c:pt>
                  <c:pt idx="9">
                    <c:v>Senior Lecturer</c:v>
                  </c:pt>
                  <c:pt idx="12">
                    <c:v>Reader</c:v>
                  </c:pt>
                  <c:pt idx="15">
                    <c:v>Professor </c:v>
                  </c:pt>
                </c:lvl>
              </c:multiLvlStrCache>
            </c:multiLvlStrRef>
          </c:cat>
          <c:val>
            <c:numRef>
              <c:f>'Pipeline over time 2'!$E$7:$E$24</c:f>
              <c:numCache>
                <c:formatCode>General</c:formatCode>
                <c:ptCount val="18"/>
                <c:pt idx="0">
                  <c:v>2</c:v>
                </c:pt>
                <c:pt idx="1">
                  <c:v>2</c:v>
                </c:pt>
                <c:pt idx="2">
                  <c:v>2</c:v>
                </c:pt>
                <c:pt idx="3">
                  <c:v>56</c:v>
                </c:pt>
                <c:pt idx="4">
                  <c:v>62</c:v>
                </c:pt>
                <c:pt idx="5">
                  <c:v>61</c:v>
                </c:pt>
                <c:pt idx="6">
                  <c:v>32</c:v>
                </c:pt>
                <c:pt idx="7">
                  <c:v>32</c:v>
                </c:pt>
                <c:pt idx="8">
                  <c:v>33</c:v>
                </c:pt>
                <c:pt idx="9">
                  <c:v>19</c:v>
                </c:pt>
                <c:pt idx="10">
                  <c:v>20</c:v>
                </c:pt>
                <c:pt idx="11">
                  <c:v>21</c:v>
                </c:pt>
                <c:pt idx="12">
                  <c:v>8</c:v>
                </c:pt>
                <c:pt idx="13">
                  <c:v>10</c:v>
                </c:pt>
                <c:pt idx="14">
                  <c:v>10</c:v>
                </c:pt>
                <c:pt idx="15">
                  <c:v>7</c:v>
                </c:pt>
                <c:pt idx="16">
                  <c:v>7</c:v>
                </c:pt>
                <c:pt idx="17">
                  <c:v>7</c:v>
                </c:pt>
              </c:numCache>
            </c:numRef>
          </c:val>
        </c:ser>
        <c:dLbls>
          <c:showLegendKey val="0"/>
          <c:showVal val="0"/>
          <c:showCatName val="0"/>
          <c:showSerName val="0"/>
          <c:showPercent val="0"/>
          <c:showBubbleSize val="0"/>
        </c:dLbls>
        <c:gapWidth val="150"/>
        <c:axId val="401957480"/>
        <c:axId val="401957872"/>
      </c:barChart>
      <c:lineChart>
        <c:grouping val="standard"/>
        <c:varyColors val="0"/>
        <c:ser>
          <c:idx val="2"/>
          <c:order val="2"/>
          <c:tx>
            <c:strRef>
              <c:f>'Pipeline over time 2'!$F$6</c:f>
              <c:strCache>
                <c:ptCount val="1"/>
                <c:pt idx="0">
                  <c:v>% female</c:v>
                </c:pt>
              </c:strCache>
            </c:strRef>
          </c:tx>
          <c:spPr>
            <a:ln>
              <a:solidFill>
                <a:schemeClr val="accent2"/>
              </a:solidFill>
            </a:ln>
          </c:spPr>
          <c:marker>
            <c:symbol val="circle"/>
            <c:size val="7"/>
            <c:spPr>
              <a:solidFill>
                <a:schemeClr val="accent2"/>
              </a:solidFill>
              <a:ln>
                <a:solidFill>
                  <a:schemeClr val="accent2"/>
                </a:solidFill>
              </a:ln>
            </c:spPr>
          </c:marker>
          <c:dLbls>
            <c:dLbl>
              <c:idx val="15"/>
              <c:layout>
                <c:manualLayout>
                  <c:x val="-1.96350105326384E-2"/>
                  <c:y val="-6.481740963481916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6"/>
              <c:layout>
                <c:manualLayout>
                  <c:x val="-1.8594608357395022E-2"/>
                  <c:y val="-6.481740963481916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7"/>
              <c:layout>
                <c:manualLayout>
                  <c:x val="-1.8594608357395022E-2"/>
                  <c:y val="-6.4817409634819162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'Pipeline over time 2'!$B$7:$C$24</c:f>
              <c:multiLvlStrCache>
                <c:ptCount val="18"/>
                <c:lvl>
                  <c:pt idx="0">
                    <c:v>2013</c:v>
                  </c:pt>
                  <c:pt idx="1">
                    <c:v>2014</c:v>
                  </c:pt>
                  <c:pt idx="2">
                    <c:v>2015</c:v>
                  </c:pt>
                  <c:pt idx="3">
                    <c:v>2013</c:v>
                  </c:pt>
                  <c:pt idx="4">
                    <c:v>2014</c:v>
                  </c:pt>
                  <c:pt idx="5">
                    <c:v>2015</c:v>
                  </c:pt>
                  <c:pt idx="6">
                    <c:v>2013</c:v>
                  </c:pt>
                  <c:pt idx="7">
                    <c:v>2014</c:v>
                  </c:pt>
                  <c:pt idx="8">
                    <c:v>2015</c:v>
                  </c:pt>
                  <c:pt idx="9">
                    <c:v>2013</c:v>
                  </c:pt>
                  <c:pt idx="10">
                    <c:v>2014</c:v>
                  </c:pt>
                  <c:pt idx="11">
                    <c:v>2015</c:v>
                  </c:pt>
                  <c:pt idx="12">
                    <c:v>2013</c:v>
                  </c:pt>
                  <c:pt idx="13">
                    <c:v>2014</c:v>
                  </c:pt>
                  <c:pt idx="14">
                    <c:v>2015</c:v>
                  </c:pt>
                  <c:pt idx="15">
                    <c:v>2013</c:v>
                  </c:pt>
                  <c:pt idx="16">
                    <c:v>2014</c:v>
                  </c:pt>
                  <c:pt idx="17">
                    <c:v>2015</c:v>
                  </c:pt>
                </c:lvl>
                <c:lvl>
                  <c:pt idx="0">
                    <c:v>Research Assistant</c:v>
                  </c:pt>
                  <c:pt idx="3">
                    <c:v>Post Doc</c:v>
                  </c:pt>
                  <c:pt idx="6">
                    <c:v>Lecturer</c:v>
                  </c:pt>
                  <c:pt idx="9">
                    <c:v>Senior Lecturer</c:v>
                  </c:pt>
                  <c:pt idx="12">
                    <c:v>Reader</c:v>
                  </c:pt>
                  <c:pt idx="15">
                    <c:v>Professor </c:v>
                  </c:pt>
                </c:lvl>
              </c:multiLvlStrCache>
            </c:multiLvlStrRef>
          </c:cat>
          <c:val>
            <c:numRef>
              <c:f>'Pipeline over time 2'!$F$7:$F$24</c:f>
              <c:numCache>
                <c:formatCode>0%</c:formatCode>
                <c:ptCount val="18"/>
                <c:pt idx="0">
                  <c:v>0.5</c:v>
                </c:pt>
                <c:pt idx="1">
                  <c:v>0.6</c:v>
                </c:pt>
                <c:pt idx="2">
                  <c:v>0.6</c:v>
                </c:pt>
                <c:pt idx="3">
                  <c:v>0.47169811320754718</c:v>
                </c:pt>
                <c:pt idx="4">
                  <c:v>0.48333333333333334</c:v>
                </c:pt>
                <c:pt idx="5">
                  <c:v>0.49166666666666664</c:v>
                </c:pt>
                <c:pt idx="6">
                  <c:v>0.31914893617021278</c:v>
                </c:pt>
                <c:pt idx="7">
                  <c:v>0.33333333333333331</c:v>
                </c:pt>
                <c:pt idx="8">
                  <c:v>0.32653061224489793</c:v>
                </c:pt>
                <c:pt idx="9">
                  <c:v>0.26923076923076922</c:v>
                </c:pt>
                <c:pt idx="10">
                  <c:v>0.25925925925925924</c:v>
                </c:pt>
                <c:pt idx="11">
                  <c:v>0.27586206896551724</c:v>
                </c:pt>
                <c:pt idx="12">
                  <c:v>0.2</c:v>
                </c:pt>
                <c:pt idx="13">
                  <c:v>0.16666666666666666</c:v>
                </c:pt>
                <c:pt idx="14">
                  <c:v>0.16666666666666666</c:v>
                </c:pt>
                <c:pt idx="15">
                  <c:v>0</c:v>
                </c:pt>
                <c:pt idx="16">
                  <c:v>0</c:v>
                </c:pt>
                <c:pt idx="17">
                  <c:v>0</c:v>
                </c:pt>
              </c:numCache>
            </c:numRef>
          </c:val>
          <c:smooth val="0"/>
        </c:ser>
        <c:dLbls>
          <c:showLegendKey val="0"/>
          <c:showVal val="0"/>
          <c:showCatName val="0"/>
          <c:showSerName val="0"/>
          <c:showPercent val="0"/>
          <c:showBubbleSize val="0"/>
        </c:dLbls>
        <c:marker val="1"/>
        <c:smooth val="0"/>
        <c:axId val="401958656"/>
        <c:axId val="401958264"/>
      </c:lineChart>
      <c:catAx>
        <c:axId val="401957480"/>
        <c:scaling>
          <c:orientation val="minMax"/>
        </c:scaling>
        <c:delete val="0"/>
        <c:axPos val="b"/>
        <c:numFmt formatCode="General" sourceLinked="0"/>
        <c:majorTickMark val="none"/>
        <c:minorTickMark val="none"/>
        <c:tickLblPos val="nextTo"/>
        <c:crossAx val="401957872"/>
        <c:crosses val="autoZero"/>
        <c:auto val="1"/>
        <c:lblAlgn val="ctr"/>
        <c:lblOffset val="100"/>
        <c:noMultiLvlLbl val="0"/>
      </c:catAx>
      <c:valAx>
        <c:axId val="401957872"/>
        <c:scaling>
          <c:orientation val="minMax"/>
        </c:scaling>
        <c:delete val="0"/>
        <c:axPos val="l"/>
        <c:majorGridlines/>
        <c:numFmt formatCode="General" sourceLinked="1"/>
        <c:majorTickMark val="none"/>
        <c:minorTickMark val="none"/>
        <c:tickLblPos val="nextTo"/>
        <c:crossAx val="401957480"/>
        <c:crosses val="autoZero"/>
        <c:crossBetween val="between"/>
      </c:valAx>
      <c:valAx>
        <c:axId val="401958264"/>
        <c:scaling>
          <c:orientation val="minMax"/>
          <c:max val="1"/>
        </c:scaling>
        <c:delete val="0"/>
        <c:axPos val="r"/>
        <c:numFmt formatCode="0%" sourceLinked="0"/>
        <c:majorTickMark val="out"/>
        <c:minorTickMark val="none"/>
        <c:tickLblPos val="nextTo"/>
        <c:crossAx val="401958656"/>
        <c:crosses val="max"/>
        <c:crossBetween val="between"/>
      </c:valAx>
      <c:catAx>
        <c:axId val="401958656"/>
        <c:scaling>
          <c:orientation val="minMax"/>
        </c:scaling>
        <c:delete val="1"/>
        <c:axPos val="b"/>
        <c:numFmt formatCode="General" sourceLinked="1"/>
        <c:majorTickMark val="out"/>
        <c:minorTickMark val="none"/>
        <c:tickLblPos val="nextTo"/>
        <c:crossAx val="401958264"/>
        <c:crosses val="autoZero"/>
        <c:auto val="1"/>
        <c:lblAlgn val="ctr"/>
        <c:lblOffset val="100"/>
        <c:noMultiLvlLbl val="0"/>
      </c:catAx>
      <c:spPr>
        <a:noFill/>
      </c:spPr>
    </c:plotArea>
    <c:legend>
      <c:legendPos val="r"/>
      <c:layout>
        <c:manualLayout>
          <c:xMode val="edge"/>
          <c:yMode val="edge"/>
          <c:x val="0.89618908056137148"/>
          <c:y val="0.38529379604213754"/>
          <c:w val="9.6060988211669904E-2"/>
          <c:h val="0.23800291964220291"/>
        </c:manualLayout>
      </c:layout>
      <c:overlay val="0"/>
    </c:legend>
    <c:plotVisOnly val="1"/>
    <c:dispBlanksAs val="gap"/>
    <c:showDLblsOverMax val="0"/>
  </c:chart>
  <c:spPr>
    <a:solidFill>
      <a:srgbClr val="FFFFFF"/>
    </a:solidFill>
    <a:ln>
      <a:noFill/>
    </a:ln>
  </c:spPr>
  <c:txPr>
    <a:bodyPr/>
    <a:lstStyle/>
    <a:p>
      <a:pPr>
        <a:defRPr sz="1100">
          <a:latin typeface="Tahoma" pitchFamily="34" charset="0"/>
          <a:cs typeface="Tahoma"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GB" sz="1200"/>
              <a:t>Academic pipeline by job role</a:t>
            </a:r>
          </a:p>
        </c:rich>
      </c:tx>
      <c:overlay val="0"/>
    </c:title>
    <c:autoTitleDeleted val="0"/>
    <c:plotArea>
      <c:layout/>
      <c:barChart>
        <c:barDir val="col"/>
        <c:grouping val="percentStacked"/>
        <c:varyColors val="0"/>
        <c:ser>
          <c:idx val="0"/>
          <c:order val="0"/>
          <c:tx>
            <c:strRef>
              <c:f>'Job role pipeline'!$D$9</c:f>
              <c:strCache>
                <c:ptCount val="1"/>
                <c:pt idx="0">
                  <c:v>Female</c:v>
                </c:pt>
              </c:strCache>
            </c:strRef>
          </c:tx>
          <c:invertIfNegative val="0"/>
          <c:dPt>
            <c:idx val="3"/>
            <c:invertIfNegative val="0"/>
            <c:bubble3D val="0"/>
            <c:spPr>
              <a:solidFill>
                <a:schemeClr val="accent2"/>
              </a:solidFill>
            </c:spPr>
          </c:dPt>
          <c:dPt>
            <c:idx val="4"/>
            <c:invertIfNegative val="0"/>
            <c:bubble3D val="0"/>
            <c:spPr>
              <a:solidFill>
                <a:schemeClr val="accent2"/>
              </a:solidFill>
            </c:spPr>
          </c:dPt>
          <c:dPt>
            <c:idx val="5"/>
            <c:invertIfNegative val="0"/>
            <c:bubble3D val="0"/>
            <c:spPr>
              <a:solidFill>
                <a:schemeClr val="accent2"/>
              </a:solidFill>
            </c:spPr>
          </c:dPt>
          <c:dPt>
            <c:idx val="6"/>
            <c:invertIfNegative val="0"/>
            <c:bubble3D val="0"/>
            <c:spPr>
              <a:solidFill>
                <a:schemeClr val="accent2"/>
              </a:solidFill>
            </c:spPr>
          </c:dPt>
          <c:dPt>
            <c:idx val="8"/>
            <c:invertIfNegative val="0"/>
            <c:bubble3D val="0"/>
            <c:spPr>
              <a:solidFill>
                <a:schemeClr val="accent3">
                  <a:lumMod val="75000"/>
                </a:schemeClr>
              </a:solidFill>
            </c:spPr>
          </c:dPt>
          <c:dPt>
            <c:idx val="9"/>
            <c:invertIfNegative val="0"/>
            <c:bubble3D val="0"/>
            <c:spPr>
              <a:solidFill>
                <a:schemeClr val="accent3">
                  <a:lumMod val="75000"/>
                </a:schemeClr>
              </a:solidFill>
            </c:spPr>
          </c:dPt>
          <c:dPt>
            <c:idx val="10"/>
            <c:invertIfNegative val="0"/>
            <c:bubble3D val="0"/>
            <c:spPr>
              <a:solidFill>
                <a:schemeClr val="accent3">
                  <a:lumMod val="75000"/>
                </a:schemeClr>
              </a:solidFill>
            </c:spPr>
          </c:dPt>
          <c:dPt>
            <c:idx val="11"/>
            <c:invertIfNegative val="0"/>
            <c:bubble3D val="0"/>
            <c:spPr>
              <a:solidFill>
                <a:schemeClr val="accent3">
                  <a:lumMod val="75000"/>
                </a:schemeClr>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'Job role pipeline'!$B$10:$C$21</c:f>
              <c:multiLvlStrCache>
                <c:ptCount val="12"/>
                <c:lvl>
                  <c:pt idx="0">
                    <c:v>Teaching Fellow</c:v>
                  </c:pt>
                  <c:pt idx="1">
                    <c:v>Senior Teaching Fellow</c:v>
                  </c:pt>
                  <c:pt idx="2">
                    <c:v>Principle Teaching Fellow</c:v>
                  </c:pt>
                  <c:pt idx="3">
                    <c:v>Research Assistant</c:v>
                  </c:pt>
                  <c:pt idx="4">
                    <c:v>Research Assocaite/Fellow </c:v>
                  </c:pt>
                  <c:pt idx="5">
                    <c:v>Senior Research Associate/Fellow</c:v>
                  </c:pt>
                  <c:pt idx="6">
                    <c:v>Principle Research Associate/Fellow</c:v>
                  </c:pt>
                  <c:pt idx="7">
                    <c:v>Professorial Research Assocaite/Fellow</c:v>
                  </c:pt>
                  <c:pt idx="8">
                    <c:v>Lecturer</c:v>
                  </c:pt>
                  <c:pt idx="9">
                    <c:v>Senior Lecturer</c:v>
                  </c:pt>
                  <c:pt idx="10">
                    <c:v>Reader</c:v>
                  </c:pt>
                  <c:pt idx="11">
                    <c:v>Professor </c:v>
                  </c:pt>
                </c:lvl>
                <c:lvl>
                  <c:pt idx="0">
                    <c:v>Teaching</c:v>
                  </c:pt>
                  <c:pt idx="3">
                    <c:v>Research</c:v>
                  </c:pt>
                  <c:pt idx="8">
                    <c:v>Teaching &amp; Research</c:v>
                  </c:pt>
                </c:lvl>
              </c:multiLvlStrCache>
            </c:multiLvlStrRef>
          </c:cat>
          <c:val>
            <c:numRef>
              <c:f>'Job role pipeline'!$D$10:$D$21</c:f>
              <c:numCache>
                <c:formatCode>General</c:formatCode>
                <c:ptCount val="12"/>
                <c:pt idx="0">
                  <c:v>10</c:v>
                </c:pt>
                <c:pt idx="1">
                  <c:v>5</c:v>
                </c:pt>
                <c:pt idx="2">
                  <c:v>0</c:v>
                </c:pt>
                <c:pt idx="3">
                  <c:v>4</c:v>
                </c:pt>
                <c:pt idx="4">
                  <c:v>25</c:v>
                </c:pt>
                <c:pt idx="5">
                  <c:v>16</c:v>
                </c:pt>
                <c:pt idx="6">
                  <c:v>4</c:v>
                </c:pt>
                <c:pt idx="7">
                  <c:v>0</c:v>
                </c:pt>
                <c:pt idx="8">
                  <c:v>9</c:v>
                </c:pt>
                <c:pt idx="9">
                  <c:v>5</c:v>
                </c:pt>
                <c:pt idx="10">
                  <c:v>1</c:v>
                </c:pt>
                <c:pt idx="11">
                  <c:v>1</c:v>
                </c:pt>
              </c:numCache>
            </c:numRef>
          </c:val>
        </c:ser>
        <c:ser>
          <c:idx val="1"/>
          <c:order val="1"/>
          <c:tx>
            <c:strRef>
              <c:f>'Job role pipeline'!$E$9</c:f>
              <c:strCache>
                <c:ptCount val="1"/>
                <c:pt idx="0">
                  <c:v>Male</c:v>
                </c:pt>
              </c:strCache>
            </c:strRef>
          </c:tx>
          <c:invertIfNegative val="0"/>
          <c:dPt>
            <c:idx val="3"/>
            <c:invertIfNegative val="0"/>
            <c:bubble3D val="0"/>
            <c:spPr>
              <a:solidFill>
                <a:schemeClr val="accent2">
                  <a:lumMod val="40000"/>
                  <a:lumOff val="60000"/>
                </a:schemeClr>
              </a:solidFill>
            </c:spPr>
          </c:dPt>
          <c:dPt>
            <c:idx val="4"/>
            <c:invertIfNegative val="0"/>
            <c:bubble3D val="0"/>
            <c:spPr>
              <a:solidFill>
                <a:schemeClr val="accent2">
                  <a:lumMod val="40000"/>
                  <a:lumOff val="60000"/>
                </a:schemeClr>
              </a:solidFill>
            </c:spPr>
          </c:dPt>
          <c:dPt>
            <c:idx val="5"/>
            <c:invertIfNegative val="0"/>
            <c:bubble3D val="0"/>
            <c:spPr>
              <a:solidFill>
                <a:schemeClr val="accent2">
                  <a:lumMod val="40000"/>
                  <a:lumOff val="60000"/>
                </a:schemeClr>
              </a:solidFill>
            </c:spPr>
          </c:dPt>
          <c:dPt>
            <c:idx val="6"/>
            <c:invertIfNegative val="0"/>
            <c:bubble3D val="0"/>
            <c:spPr>
              <a:solidFill>
                <a:schemeClr val="accent2">
                  <a:lumMod val="40000"/>
                  <a:lumOff val="60000"/>
                </a:schemeClr>
              </a:solidFill>
            </c:spPr>
          </c:dPt>
          <c:dPt>
            <c:idx val="7"/>
            <c:invertIfNegative val="0"/>
            <c:bubble3D val="0"/>
            <c:spPr>
              <a:solidFill>
                <a:schemeClr val="accent2">
                  <a:lumMod val="40000"/>
                  <a:lumOff val="60000"/>
                </a:schemeClr>
              </a:solidFill>
            </c:spPr>
          </c:dPt>
          <c:dPt>
            <c:idx val="8"/>
            <c:invertIfNegative val="0"/>
            <c:bubble3D val="0"/>
            <c:spPr>
              <a:solidFill>
                <a:schemeClr val="accent3">
                  <a:lumMod val="60000"/>
                  <a:lumOff val="40000"/>
                </a:schemeClr>
              </a:solidFill>
            </c:spPr>
          </c:dPt>
          <c:dPt>
            <c:idx val="9"/>
            <c:invertIfNegative val="0"/>
            <c:bubble3D val="0"/>
            <c:spPr>
              <a:solidFill>
                <a:schemeClr val="accent3">
                  <a:lumMod val="60000"/>
                  <a:lumOff val="40000"/>
                </a:schemeClr>
              </a:solidFill>
            </c:spPr>
          </c:dPt>
          <c:dPt>
            <c:idx val="10"/>
            <c:invertIfNegative val="0"/>
            <c:bubble3D val="0"/>
            <c:spPr>
              <a:solidFill>
                <a:schemeClr val="accent3">
                  <a:lumMod val="60000"/>
                  <a:lumOff val="40000"/>
                </a:schemeClr>
              </a:solidFill>
            </c:spPr>
          </c:dPt>
          <c:dPt>
            <c:idx val="11"/>
            <c:invertIfNegative val="0"/>
            <c:bubble3D val="0"/>
            <c:spPr>
              <a:solidFill>
                <a:schemeClr val="accent3">
                  <a:lumMod val="60000"/>
                  <a:lumOff val="40000"/>
                </a:schemeClr>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'Job role pipeline'!$B$10:$C$21</c:f>
              <c:multiLvlStrCache>
                <c:ptCount val="12"/>
                <c:lvl>
                  <c:pt idx="0">
                    <c:v>Teaching Fellow</c:v>
                  </c:pt>
                  <c:pt idx="1">
                    <c:v>Senior Teaching Fellow</c:v>
                  </c:pt>
                  <c:pt idx="2">
                    <c:v>Principle Teaching Fellow</c:v>
                  </c:pt>
                  <c:pt idx="3">
                    <c:v>Research Assistant</c:v>
                  </c:pt>
                  <c:pt idx="4">
                    <c:v>Research Assocaite/Fellow </c:v>
                  </c:pt>
                  <c:pt idx="5">
                    <c:v>Senior Research Associate/Fellow</c:v>
                  </c:pt>
                  <c:pt idx="6">
                    <c:v>Principle Research Associate/Fellow</c:v>
                  </c:pt>
                  <c:pt idx="7">
                    <c:v>Professorial Research Assocaite/Fellow</c:v>
                  </c:pt>
                  <c:pt idx="8">
                    <c:v>Lecturer</c:v>
                  </c:pt>
                  <c:pt idx="9">
                    <c:v>Senior Lecturer</c:v>
                  </c:pt>
                  <c:pt idx="10">
                    <c:v>Reader</c:v>
                  </c:pt>
                  <c:pt idx="11">
                    <c:v>Professor </c:v>
                  </c:pt>
                </c:lvl>
                <c:lvl>
                  <c:pt idx="0">
                    <c:v>Teaching</c:v>
                  </c:pt>
                  <c:pt idx="3">
                    <c:v>Research</c:v>
                  </c:pt>
                  <c:pt idx="8">
                    <c:v>Teaching &amp; Research</c:v>
                  </c:pt>
                </c:lvl>
              </c:multiLvlStrCache>
            </c:multiLvlStrRef>
          </c:cat>
          <c:val>
            <c:numRef>
              <c:f>'Job role pipeline'!$E$10:$E$21</c:f>
              <c:numCache>
                <c:formatCode>General</c:formatCode>
                <c:ptCount val="12"/>
                <c:pt idx="0">
                  <c:v>2</c:v>
                </c:pt>
                <c:pt idx="1">
                  <c:v>2</c:v>
                </c:pt>
                <c:pt idx="2">
                  <c:v>1</c:v>
                </c:pt>
                <c:pt idx="3">
                  <c:v>3</c:v>
                </c:pt>
                <c:pt idx="4">
                  <c:v>32</c:v>
                </c:pt>
                <c:pt idx="5">
                  <c:v>26</c:v>
                </c:pt>
                <c:pt idx="6">
                  <c:v>9</c:v>
                </c:pt>
                <c:pt idx="7">
                  <c:v>3</c:v>
                </c:pt>
                <c:pt idx="8">
                  <c:v>15</c:v>
                </c:pt>
                <c:pt idx="9">
                  <c:v>11</c:v>
                </c:pt>
                <c:pt idx="10">
                  <c:v>9</c:v>
                </c:pt>
                <c:pt idx="11">
                  <c:v>15</c:v>
                </c:pt>
              </c:numCache>
            </c:numRef>
          </c:val>
        </c:ser>
        <c:dLbls>
          <c:showLegendKey val="0"/>
          <c:showVal val="0"/>
          <c:showCatName val="0"/>
          <c:showSerName val="0"/>
          <c:showPercent val="0"/>
          <c:showBubbleSize val="0"/>
        </c:dLbls>
        <c:gapWidth val="55"/>
        <c:overlap val="100"/>
        <c:axId val="401959440"/>
        <c:axId val="401959832"/>
      </c:barChart>
      <c:catAx>
        <c:axId val="401959440"/>
        <c:scaling>
          <c:orientation val="minMax"/>
        </c:scaling>
        <c:delete val="0"/>
        <c:axPos val="b"/>
        <c:numFmt formatCode="General" sourceLinked="0"/>
        <c:majorTickMark val="none"/>
        <c:minorTickMark val="none"/>
        <c:tickLblPos val="nextTo"/>
        <c:crossAx val="401959832"/>
        <c:crosses val="autoZero"/>
        <c:auto val="1"/>
        <c:lblAlgn val="ctr"/>
        <c:lblOffset val="100"/>
        <c:noMultiLvlLbl val="0"/>
      </c:catAx>
      <c:valAx>
        <c:axId val="401959832"/>
        <c:scaling>
          <c:orientation val="minMax"/>
        </c:scaling>
        <c:delete val="0"/>
        <c:axPos val="l"/>
        <c:majorGridlines/>
        <c:numFmt formatCode="0%" sourceLinked="1"/>
        <c:majorTickMark val="none"/>
        <c:minorTickMark val="none"/>
        <c:tickLblPos val="nextTo"/>
        <c:crossAx val="401959440"/>
        <c:crosses val="autoZero"/>
        <c:crossBetween val="between"/>
      </c:valAx>
      <c:spPr>
        <a:solidFill>
          <a:srgbClr val="FFFFFF"/>
        </a:solidFill>
      </c:spPr>
    </c:plotArea>
    <c:legend>
      <c:legendPos val="r"/>
      <c:overlay val="0"/>
    </c:legend>
    <c:plotVisOnly val="1"/>
    <c:dispBlanksAs val="gap"/>
    <c:showDLblsOverMax val="0"/>
  </c:chart>
  <c:spPr>
    <a:solidFill>
      <a:srgbClr val="FFFFFF"/>
    </a:solidFill>
    <a:ln>
      <a:no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GB" sz="1200"/>
              <a:t>Female</a:t>
            </a:r>
            <a:r>
              <a:rPr lang="en-GB" sz="1200" baseline="0"/>
              <a:t> staff 2013 and 2015</a:t>
            </a:r>
            <a:endParaRPr lang="en-GB" sz="1200"/>
          </a:p>
        </c:rich>
      </c:tx>
      <c:overlay val="0"/>
    </c:title>
    <c:autoTitleDeleted val="0"/>
    <c:plotArea>
      <c:layout/>
      <c:lineChart>
        <c:grouping val="standard"/>
        <c:varyColors val="0"/>
        <c:ser>
          <c:idx val="0"/>
          <c:order val="0"/>
          <c:tx>
            <c:strRef>
              <c:f>'Pipeline over time 3'!$H$7</c:f>
              <c:strCache>
                <c:ptCount val="1"/>
                <c:pt idx="0">
                  <c:v>2013</c:v>
                </c:pt>
              </c:strCache>
            </c:strRef>
          </c:tx>
          <c:dLbls>
            <c:dLbl>
              <c:idx val="5"/>
              <c:layout>
                <c:manualLayout>
                  <c:x val="-4.2677158565631338E-3"/>
                  <c:y val="1.1902969135467291E-4"/>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'Pipeline over time 3'!$G$8:$G$13</c:f>
              <c:strCache>
                <c:ptCount val="6"/>
                <c:pt idx="0">
                  <c:v>Research Assistant</c:v>
                </c:pt>
                <c:pt idx="1">
                  <c:v>Post Doc</c:v>
                </c:pt>
                <c:pt idx="2">
                  <c:v>Lecturer</c:v>
                </c:pt>
                <c:pt idx="3">
                  <c:v>Senior Lecturer</c:v>
                </c:pt>
                <c:pt idx="4">
                  <c:v>Reader</c:v>
                </c:pt>
                <c:pt idx="5">
                  <c:v>Professor</c:v>
                </c:pt>
              </c:strCache>
            </c:strRef>
          </c:cat>
          <c:val>
            <c:numRef>
              <c:f>'Pipeline over time 3'!$H$8:$H$13</c:f>
              <c:numCache>
                <c:formatCode>0%</c:formatCode>
                <c:ptCount val="6"/>
                <c:pt idx="0">
                  <c:v>0.55555555555555558</c:v>
                </c:pt>
                <c:pt idx="1">
                  <c:v>0.38461538461538464</c:v>
                </c:pt>
                <c:pt idx="2">
                  <c:v>0.31914893617021278</c:v>
                </c:pt>
                <c:pt idx="3">
                  <c:v>0.26923076923076922</c:v>
                </c:pt>
                <c:pt idx="4">
                  <c:v>0.2</c:v>
                </c:pt>
                <c:pt idx="5">
                  <c:v>0</c:v>
                </c:pt>
              </c:numCache>
            </c:numRef>
          </c:val>
          <c:smooth val="0"/>
        </c:ser>
        <c:ser>
          <c:idx val="1"/>
          <c:order val="1"/>
          <c:tx>
            <c:strRef>
              <c:f>'Pipeline over time 3'!$I$7</c:f>
              <c:strCache>
                <c:ptCount val="1"/>
                <c:pt idx="0">
                  <c:v>2015</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'Pipeline over time 3'!$G$8:$G$13</c:f>
              <c:strCache>
                <c:ptCount val="6"/>
                <c:pt idx="0">
                  <c:v>Research Assistant</c:v>
                </c:pt>
                <c:pt idx="1">
                  <c:v>Post Doc</c:v>
                </c:pt>
                <c:pt idx="2">
                  <c:v>Lecturer</c:v>
                </c:pt>
                <c:pt idx="3">
                  <c:v>Senior Lecturer</c:v>
                </c:pt>
                <c:pt idx="4">
                  <c:v>Reader</c:v>
                </c:pt>
                <c:pt idx="5">
                  <c:v>Professor</c:v>
                </c:pt>
              </c:strCache>
            </c:strRef>
          </c:cat>
          <c:val>
            <c:numRef>
              <c:f>'Pipeline over time 3'!$I$8:$I$13</c:f>
              <c:numCache>
                <c:formatCode>0%</c:formatCode>
                <c:ptCount val="6"/>
                <c:pt idx="0">
                  <c:v>0.54545454545454541</c:v>
                </c:pt>
                <c:pt idx="1">
                  <c:v>0.4375</c:v>
                </c:pt>
                <c:pt idx="2">
                  <c:v>0.36538461538461536</c:v>
                </c:pt>
                <c:pt idx="3">
                  <c:v>0.34375</c:v>
                </c:pt>
                <c:pt idx="4">
                  <c:v>0.23076923076923078</c:v>
                </c:pt>
                <c:pt idx="5">
                  <c:v>0.125</c:v>
                </c:pt>
              </c:numCache>
            </c:numRef>
          </c:val>
          <c:smooth val="0"/>
        </c:ser>
        <c:dLbls>
          <c:showLegendKey val="0"/>
          <c:showVal val="0"/>
          <c:showCatName val="0"/>
          <c:showSerName val="0"/>
          <c:showPercent val="0"/>
          <c:showBubbleSize val="0"/>
        </c:dLbls>
        <c:marker val="1"/>
        <c:smooth val="0"/>
        <c:axId val="401960616"/>
        <c:axId val="402943696"/>
      </c:lineChart>
      <c:catAx>
        <c:axId val="401960616"/>
        <c:scaling>
          <c:orientation val="minMax"/>
        </c:scaling>
        <c:delete val="0"/>
        <c:axPos val="b"/>
        <c:numFmt formatCode="General" sourceLinked="0"/>
        <c:majorTickMark val="none"/>
        <c:minorTickMark val="none"/>
        <c:tickLblPos val="nextTo"/>
        <c:crossAx val="402943696"/>
        <c:crosses val="autoZero"/>
        <c:auto val="1"/>
        <c:lblAlgn val="ctr"/>
        <c:lblOffset val="100"/>
        <c:noMultiLvlLbl val="0"/>
      </c:catAx>
      <c:valAx>
        <c:axId val="402943696"/>
        <c:scaling>
          <c:orientation val="minMax"/>
          <c:max val="1"/>
        </c:scaling>
        <c:delete val="0"/>
        <c:axPos val="l"/>
        <c:majorGridlines/>
        <c:numFmt formatCode="0%" sourceLinked="1"/>
        <c:majorTickMark val="none"/>
        <c:minorTickMark val="none"/>
        <c:tickLblPos val="nextTo"/>
        <c:crossAx val="401960616"/>
        <c:crosses val="autoZero"/>
        <c:crossBetween val="between"/>
      </c:valAx>
      <c:spPr>
        <a:solidFill>
          <a:srgbClr val="FFFFFF"/>
        </a:solidFill>
      </c:spPr>
    </c:plotArea>
    <c:legend>
      <c:legendPos val="r"/>
      <c:overlay val="0"/>
    </c:legend>
    <c:plotVisOnly val="1"/>
    <c:dispBlanksAs val="gap"/>
    <c:showDLblsOverMax val="0"/>
  </c:chart>
  <c:spPr>
    <a:solidFill>
      <a:srgbClr val="FFFFFF"/>
    </a:solidFill>
    <a:ln>
      <a:no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GB" sz="1200"/>
              <a:t>Clinical and Non-Clinical Staff 2015</a:t>
            </a:r>
          </a:p>
        </c:rich>
      </c:tx>
      <c:overlay val="0"/>
    </c:title>
    <c:autoTitleDeleted val="0"/>
    <c:plotArea>
      <c:layout>
        <c:manualLayout>
          <c:layoutTarget val="inner"/>
          <c:xMode val="edge"/>
          <c:yMode val="edge"/>
          <c:x val="0.23680899098848551"/>
          <c:y val="0.11493665681927578"/>
          <c:w val="0.5427085451371696"/>
          <c:h val="0.85921521416803115"/>
        </c:manualLayout>
      </c:layout>
      <c:pieChart>
        <c:varyColors val="1"/>
        <c:ser>
          <c:idx val="0"/>
          <c:order val="0"/>
          <c:dPt>
            <c:idx val="0"/>
            <c:bubble3D val="0"/>
            <c:spPr>
              <a:solidFill>
                <a:srgbClr val="73BED3"/>
              </a:solidFill>
            </c:spPr>
          </c:dPt>
          <c:dPt>
            <c:idx val="1"/>
            <c:bubble3D val="0"/>
            <c:spPr>
              <a:solidFill>
                <a:srgbClr val="3590A9"/>
              </a:solidFill>
            </c:spPr>
          </c:dPt>
          <c:dPt>
            <c:idx val="2"/>
            <c:bubble3D val="0"/>
            <c:spPr>
              <a:solidFill>
                <a:schemeClr val="accent2"/>
              </a:solidFill>
            </c:spPr>
          </c:dPt>
          <c:dPt>
            <c:idx val="3"/>
            <c:bubble3D val="0"/>
            <c:spPr>
              <a:solidFill>
                <a:schemeClr val="accent2">
                  <a:lumMod val="40000"/>
                  <a:lumOff val="60000"/>
                </a:schemeClr>
              </a:solidFill>
            </c:spPr>
          </c:dPt>
          <c:dLbls>
            <c:dLbl>
              <c:idx val="0"/>
              <c:tx>
                <c:rich>
                  <a:bodyPr/>
                  <a:lstStyle/>
                  <a:p>
                    <a:r>
                      <a:rPr lang="en-US"/>
                      <a:t>Male Clinical
17%</a:t>
                    </a:r>
                  </a:p>
                  <a:p>
                    <a:r>
                      <a:rPr lang="en-US"/>
                      <a:t>33</a:t>
                    </a:r>
                  </a:p>
                </c:rich>
              </c:tx>
              <c:showLegendKey val="0"/>
              <c:showVal val="0"/>
              <c:showCatName val="1"/>
              <c:showSerName val="0"/>
              <c:showPercent val="1"/>
              <c:showBubbleSize val="0"/>
              <c:extLst>
                <c:ext xmlns:c15="http://schemas.microsoft.com/office/drawing/2012/chart" uri="{CE6537A1-D6FC-4f65-9D91-7224C49458BB}"/>
              </c:extLst>
            </c:dLbl>
            <c:dLbl>
              <c:idx val="1"/>
              <c:layout>
                <c:manualLayout>
                  <c:x val="-0.1871264262410571"/>
                  <c:y val="4.4733206263659737E-2"/>
                </c:manualLayout>
              </c:layout>
              <c:tx>
                <c:rich>
                  <a:bodyPr/>
                  <a:lstStyle/>
                  <a:p>
                    <a:r>
                      <a:rPr lang="en-US"/>
                      <a:t>Female Clinical
10%</a:t>
                    </a:r>
                  </a:p>
                  <a:p>
                    <a:r>
                      <a:rPr lang="en-US"/>
                      <a:t>19</a:t>
                    </a:r>
                  </a:p>
                </c:rich>
              </c:tx>
              <c:showLegendKey val="0"/>
              <c:showVal val="0"/>
              <c:showCatName val="1"/>
              <c:showSerName val="0"/>
              <c:showPercent val="1"/>
              <c:showBubbleSize val="0"/>
              <c:extLst>
                <c:ext xmlns:c15="http://schemas.microsoft.com/office/drawing/2012/chart" uri="{CE6537A1-D6FC-4f65-9D91-7224C49458BB}"/>
              </c:extLst>
            </c:dLbl>
            <c:dLbl>
              <c:idx val="2"/>
              <c:tx>
                <c:rich>
                  <a:bodyPr/>
                  <a:lstStyle/>
                  <a:p>
                    <a:r>
                      <a:rPr lang="en-US"/>
                      <a:t>Female Non-Clinical
26%</a:t>
                    </a:r>
                  </a:p>
                  <a:p>
                    <a:r>
                      <a:rPr lang="en-US"/>
                      <a:t>49</a:t>
                    </a:r>
                  </a:p>
                </c:rich>
              </c:tx>
              <c:showLegendKey val="0"/>
              <c:showVal val="0"/>
              <c:showCatName val="1"/>
              <c:showSerName val="0"/>
              <c:showPercent val="1"/>
              <c:showBubbleSize val="0"/>
              <c:extLst>
                <c:ext xmlns:c15="http://schemas.microsoft.com/office/drawing/2012/chart" uri="{CE6537A1-D6FC-4f65-9D91-7224C49458BB}"/>
              </c:extLst>
            </c:dLbl>
            <c:dLbl>
              <c:idx val="3"/>
              <c:tx>
                <c:rich>
                  <a:bodyPr/>
                  <a:lstStyle/>
                  <a:p>
                    <a:r>
                      <a:rPr lang="en-US"/>
                      <a:t>Male Non-Clinical
47%</a:t>
                    </a:r>
                  </a:p>
                  <a:p>
                    <a:r>
                      <a:rPr lang="en-US"/>
                      <a:t>88</a:t>
                    </a:r>
                  </a:p>
                </c:rich>
              </c:tx>
              <c:showLegendKey val="0"/>
              <c:showVal val="0"/>
              <c:showCatName val="1"/>
              <c:showSerName val="0"/>
              <c:showPercent val="1"/>
              <c:showBubbleSize val="0"/>
              <c:extLst>
                <c:ext xmlns:c15="http://schemas.microsoft.com/office/drawing/2012/chart" uri="{CE6537A1-D6FC-4f65-9D91-7224C49458BB}"/>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'Clinical data'!$L$4:$L$7</c:f>
              <c:strCache>
                <c:ptCount val="4"/>
                <c:pt idx="0">
                  <c:v>Male Clinical</c:v>
                </c:pt>
                <c:pt idx="1">
                  <c:v>Female Clinical</c:v>
                </c:pt>
                <c:pt idx="2">
                  <c:v>Female Non-Clinical</c:v>
                </c:pt>
                <c:pt idx="3">
                  <c:v>Male Non-Clinical</c:v>
                </c:pt>
              </c:strCache>
            </c:strRef>
          </c:cat>
          <c:val>
            <c:numRef>
              <c:f>'Clinical data'!$M$4:$M$7</c:f>
              <c:numCache>
                <c:formatCode>0%</c:formatCode>
                <c:ptCount val="4"/>
                <c:pt idx="0">
                  <c:v>0.17460317460317459</c:v>
                </c:pt>
                <c:pt idx="1">
                  <c:v>0.10052910052910052</c:v>
                </c:pt>
                <c:pt idx="2">
                  <c:v>0.25925925925925924</c:v>
                </c:pt>
                <c:pt idx="3">
                  <c:v>0.46560846560846558</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solidFill>
      <a:srgbClr val="FFFFFF"/>
    </a:solidFill>
    <a:ln>
      <a:solidFill>
        <a:srgbClr val="FFFFFF"/>
      </a:solid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GB" sz="1200"/>
              <a:t>Clinical</a:t>
            </a:r>
            <a:r>
              <a:rPr lang="en-GB" sz="1200" baseline="0"/>
              <a:t> and Non-Clinical Pipeline 2015</a:t>
            </a:r>
            <a:endParaRPr lang="en-GB" sz="1200"/>
          </a:p>
        </c:rich>
      </c:tx>
      <c:overlay val="0"/>
    </c:title>
    <c:autoTitleDeleted val="0"/>
    <c:plotArea>
      <c:layout/>
      <c:barChart>
        <c:barDir val="col"/>
        <c:grouping val="percentStacked"/>
        <c:varyColors val="0"/>
        <c:ser>
          <c:idx val="0"/>
          <c:order val="0"/>
          <c:tx>
            <c:strRef>
              <c:f>'Clinical data'!$C$4</c:f>
              <c:strCache>
                <c:ptCount val="1"/>
                <c:pt idx="0">
                  <c:v>Female</c:v>
                </c:pt>
              </c:strCache>
            </c:strRef>
          </c:tx>
          <c:invertIfNegative val="0"/>
          <c:dPt>
            <c:idx val="6"/>
            <c:invertIfNegative val="0"/>
            <c:bubble3D val="0"/>
            <c:spPr>
              <a:solidFill>
                <a:schemeClr val="accent2"/>
              </a:solidFill>
            </c:spPr>
          </c:dPt>
          <c:dPt>
            <c:idx val="7"/>
            <c:invertIfNegative val="0"/>
            <c:bubble3D val="0"/>
            <c:spPr>
              <a:solidFill>
                <a:schemeClr val="accent2"/>
              </a:solidFill>
            </c:spPr>
          </c:dPt>
          <c:dPt>
            <c:idx val="8"/>
            <c:invertIfNegative val="0"/>
            <c:bubble3D val="0"/>
            <c:spPr>
              <a:solidFill>
                <a:schemeClr val="accent2"/>
              </a:solidFill>
            </c:spPr>
          </c:dPt>
          <c:dPt>
            <c:idx val="9"/>
            <c:invertIfNegative val="0"/>
            <c:bubble3D val="0"/>
            <c:spPr>
              <a:solidFill>
                <a:schemeClr val="accent2"/>
              </a:solidFill>
            </c:spPr>
          </c:dPt>
          <c:dPt>
            <c:idx val="10"/>
            <c:invertIfNegative val="0"/>
            <c:bubble3D val="0"/>
            <c:spPr>
              <a:solidFill>
                <a:schemeClr val="accent2"/>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'Clinical data'!$A$5:$B$16</c:f>
              <c:multiLvlStrCache>
                <c:ptCount val="12"/>
                <c:lvl>
                  <c:pt idx="0">
                    <c:v>Research Assistant</c:v>
                  </c:pt>
                  <c:pt idx="1">
                    <c:v>Post Doc</c:v>
                  </c:pt>
                  <c:pt idx="2">
                    <c:v>Lecturer</c:v>
                  </c:pt>
                  <c:pt idx="3">
                    <c:v>Senior Lecturer</c:v>
                  </c:pt>
                  <c:pt idx="4">
                    <c:v>Reader</c:v>
                  </c:pt>
                  <c:pt idx="5">
                    <c:v>Professor</c:v>
                  </c:pt>
                  <c:pt idx="6">
                    <c:v>Research Assistant</c:v>
                  </c:pt>
                  <c:pt idx="7">
                    <c:v>Post Doc</c:v>
                  </c:pt>
                  <c:pt idx="8">
                    <c:v>Lecturer</c:v>
                  </c:pt>
                  <c:pt idx="9">
                    <c:v>Senior Lecturer</c:v>
                  </c:pt>
                  <c:pt idx="10">
                    <c:v>Reader</c:v>
                  </c:pt>
                  <c:pt idx="11">
                    <c:v>Professor</c:v>
                  </c:pt>
                </c:lvl>
                <c:lvl>
                  <c:pt idx="0">
                    <c:v>Clinical Academics</c:v>
                  </c:pt>
                  <c:pt idx="6">
                    <c:v>Non-Clinical Academics</c:v>
                  </c:pt>
                </c:lvl>
              </c:multiLvlStrCache>
            </c:multiLvlStrRef>
          </c:cat>
          <c:val>
            <c:numRef>
              <c:f>'Clinical data'!$C$5:$C$16</c:f>
              <c:numCache>
                <c:formatCode>General</c:formatCode>
                <c:ptCount val="12"/>
                <c:pt idx="0">
                  <c:v>1</c:v>
                </c:pt>
                <c:pt idx="1">
                  <c:v>15</c:v>
                </c:pt>
                <c:pt idx="2">
                  <c:v>2</c:v>
                </c:pt>
                <c:pt idx="3">
                  <c:v>1</c:v>
                </c:pt>
                <c:pt idx="4">
                  <c:v>0</c:v>
                </c:pt>
                <c:pt idx="5">
                  <c:v>0</c:v>
                </c:pt>
                <c:pt idx="6">
                  <c:v>2</c:v>
                </c:pt>
                <c:pt idx="7">
                  <c:v>21</c:v>
                </c:pt>
                <c:pt idx="8">
                  <c:v>16</c:v>
                </c:pt>
                <c:pt idx="9">
                  <c:v>8</c:v>
                </c:pt>
                <c:pt idx="10">
                  <c:v>2</c:v>
                </c:pt>
                <c:pt idx="11">
                  <c:v>0</c:v>
                </c:pt>
              </c:numCache>
            </c:numRef>
          </c:val>
        </c:ser>
        <c:ser>
          <c:idx val="1"/>
          <c:order val="1"/>
          <c:tx>
            <c:strRef>
              <c:f>'Clinical data'!$D$4</c:f>
              <c:strCache>
                <c:ptCount val="1"/>
                <c:pt idx="0">
                  <c:v>Male</c:v>
                </c:pt>
              </c:strCache>
            </c:strRef>
          </c:tx>
          <c:invertIfNegative val="0"/>
          <c:dPt>
            <c:idx val="6"/>
            <c:invertIfNegative val="0"/>
            <c:bubble3D val="0"/>
            <c:spPr>
              <a:solidFill>
                <a:schemeClr val="accent2">
                  <a:lumMod val="40000"/>
                  <a:lumOff val="60000"/>
                </a:schemeClr>
              </a:solidFill>
            </c:spPr>
          </c:dPt>
          <c:dPt>
            <c:idx val="7"/>
            <c:invertIfNegative val="0"/>
            <c:bubble3D val="0"/>
            <c:spPr>
              <a:solidFill>
                <a:schemeClr val="accent2">
                  <a:lumMod val="40000"/>
                  <a:lumOff val="60000"/>
                </a:schemeClr>
              </a:solidFill>
            </c:spPr>
          </c:dPt>
          <c:dPt>
            <c:idx val="8"/>
            <c:invertIfNegative val="0"/>
            <c:bubble3D val="0"/>
            <c:spPr>
              <a:solidFill>
                <a:schemeClr val="accent2">
                  <a:lumMod val="40000"/>
                  <a:lumOff val="60000"/>
                </a:schemeClr>
              </a:solidFill>
            </c:spPr>
          </c:dPt>
          <c:dPt>
            <c:idx val="9"/>
            <c:invertIfNegative val="0"/>
            <c:bubble3D val="0"/>
            <c:spPr>
              <a:solidFill>
                <a:schemeClr val="accent2">
                  <a:lumMod val="40000"/>
                  <a:lumOff val="60000"/>
                </a:schemeClr>
              </a:solidFill>
            </c:spPr>
          </c:dPt>
          <c:dPt>
            <c:idx val="10"/>
            <c:invertIfNegative val="0"/>
            <c:bubble3D val="0"/>
            <c:spPr>
              <a:solidFill>
                <a:schemeClr val="accent2">
                  <a:lumMod val="40000"/>
                  <a:lumOff val="60000"/>
                </a:schemeClr>
              </a:solidFill>
            </c:spPr>
          </c:dPt>
          <c:dPt>
            <c:idx val="11"/>
            <c:invertIfNegative val="0"/>
            <c:bubble3D val="0"/>
            <c:spPr>
              <a:solidFill>
                <a:schemeClr val="accent2">
                  <a:lumMod val="40000"/>
                  <a:lumOff val="60000"/>
                </a:schemeClr>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'Clinical data'!$A$5:$B$16</c:f>
              <c:multiLvlStrCache>
                <c:ptCount val="12"/>
                <c:lvl>
                  <c:pt idx="0">
                    <c:v>Research Assistant</c:v>
                  </c:pt>
                  <c:pt idx="1">
                    <c:v>Post Doc</c:v>
                  </c:pt>
                  <c:pt idx="2">
                    <c:v>Lecturer</c:v>
                  </c:pt>
                  <c:pt idx="3">
                    <c:v>Senior Lecturer</c:v>
                  </c:pt>
                  <c:pt idx="4">
                    <c:v>Reader</c:v>
                  </c:pt>
                  <c:pt idx="5">
                    <c:v>Professor</c:v>
                  </c:pt>
                  <c:pt idx="6">
                    <c:v>Research Assistant</c:v>
                  </c:pt>
                  <c:pt idx="7">
                    <c:v>Post Doc</c:v>
                  </c:pt>
                  <c:pt idx="8">
                    <c:v>Lecturer</c:v>
                  </c:pt>
                  <c:pt idx="9">
                    <c:v>Senior Lecturer</c:v>
                  </c:pt>
                  <c:pt idx="10">
                    <c:v>Reader</c:v>
                  </c:pt>
                  <c:pt idx="11">
                    <c:v>Professor</c:v>
                  </c:pt>
                </c:lvl>
                <c:lvl>
                  <c:pt idx="0">
                    <c:v>Clinical Academics</c:v>
                  </c:pt>
                  <c:pt idx="6">
                    <c:v>Non-Clinical Academics</c:v>
                  </c:pt>
                </c:lvl>
              </c:multiLvlStrCache>
            </c:multiLvlStrRef>
          </c:cat>
          <c:val>
            <c:numRef>
              <c:f>'Clinical data'!$D$5:$D$16</c:f>
              <c:numCache>
                <c:formatCode>General</c:formatCode>
                <c:ptCount val="12"/>
                <c:pt idx="0">
                  <c:v>1</c:v>
                </c:pt>
                <c:pt idx="1">
                  <c:v>12</c:v>
                </c:pt>
                <c:pt idx="2">
                  <c:v>6</c:v>
                </c:pt>
                <c:pt idx="3">
                  <c:v>4</c:v>
                </c:pt>
                <c:pt idx="4">
                  <c:v>4</c:v>
                </c:pt>
                <c:pt idx="5">
                  <c:v>6</c:v>
                </c:pt>
                <c:pt idx="6">
                  <c:v>1</c:v>
                </c:pt>
                <c:pt idx="7">
                  <c:v>16</c:v>
                </c:pt>
                <c:pt idx="8">
                  <c:v>33</c:v>
                </c:pt>
                <c:pt idx="9">
                  <c:v>21</c:v>
                </c:pt>
                <c:pt idx="10">
                  <c:v>10</c:v>
                </c:pt>
                <c:pt idx="11">
                  <c:v>7</c:v>
                </c:pt>
              </c:numCache>
            </c:numRef>
          </c:val>
        </c:ser>
        <c:dLbls>
          <c:showLegendKey val="0"/>
          <c:showVal val="0"/>
          <c:showCatName val="0"/>
          <c:showSerName val="0"/>
          <c:showPercent val="0"/>
          <c:showBubbleSize val="0"/>
        </c:dLbls>
        <c:gapWidth val="55"/>
        <c:overlap val="100"/>
        <c:axId val="402944872"/>
        <c:axId val="402945264"/>
      </c:barChart>
      <c:catAx>
        <c:axId val="402944872"/>
        <c:scaling>
          <c:orientation val="minMax"/>
        </c:scaling>
        <c:delete val="0"/>
        <c:axPos val="b"/>
        <c:numFmt formatCode="General" sourceLinked="0"/>
        <c:majorTickMark val="none"/>
        <c:minorTickMark val="none"/>
        <c:tickLblPos val="nextTo"/>
        <c:crossAx val="402945264"/>
        <c:crosses val="autoZero"/>
        <c:auto val="1"/>
        <c:lblAlgn val="ctr"/>
        <c:lblOffset val="100"/>
        <c:noMultiLvlLbl val="0"/>
      </c:catAx>
      <c:valAx>
        <c:axId val="402945264"/>
        <c:scaling>
          <c:orientation val="minMax"/>
        </c:scaling>
        <c:delete val="0"/>
        <c:axPos val="l"/>
        <c:majorGridlines/>
        <c:numFmt formatCode="0%" sourceLinked="1"/>
        <c:majorTickMark val="none"/>
        <c:minorTickMark val="none"/>
        <c:tickLblPos val="nextTo"/>
        <c:crossAx val="402944872"/>
        <c:crosses val="autoZero"/>
        <c:crossBetween val="between"/>
      </c:valAx>
      <c:spPr>
        <a:solidFill>
          <a:srgbClr val="FFFFFF"/>
        </a:solidFill>
      </c:spPr>
    </c:plotArea>
    <c:legend>
      <c:legendPos val="r"/>
      <c:overlay val="0"/>
    </c:legend>
    <c:plotVisOnly val="1"/>
    <c:dispBlanksAs val="gap"/>
    <c:showDLblsOverMax val="0"/>
  </c:chart>
  <c:spPr>
    <a:solidFill>
      <a:srgbClr val="FFFFFF"/>
    </a:solidFill>
    <a:ln>
      <a:no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GB" sz="1200"/>
              <a:t>Turnover over time</a:t>
            </a:r>
          </a:p>
        </c:rich>
      </c:tx>
      <c:overlay val="0"/>
    </c:title>
    <c:autoTitleDeleted val="0"/>
    <c:plotArea>
      <c:layout/>
      <c:barChart>
        <c:barDir val="col"/>
        <c:grouping val="clustered"/>
        <c:varyColors val="0"/>
        <c:ser>
          <c:idx val="0"/>
          <c:order val="0"/>
          <c:tx>
            <c:strRef>
              <c:f>Turnover!$D$12</c:f>
              <c:strCache>
                <c:ptCount val="1"/>
                <c:pt idx="0">
                  <c:v>Female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Turnover!$B$13:$C$30</c:f>
              <c:multiLvlStrCache>
                <c:ptCount val="18"/>
                <c:lvl>
                  <c:pt idx="0">
                    <c:v>2013</c:v>
                  </c:pt>
                  <c:pt idx="1">
                    <c:v>2014</c:v>
                  </c:pt>
                  <c:pt idx="2">
                    <c:v>2015</c:v>
                  </c:pt>
                  <c:pt idx="3">
                    <c:v>2013</c:v>
                  </c:pt>
                  <c:pt idx="4">
                    <c:v>2014</c:v>
                  </c:pt>
                  <c:pt idx="5">
                    <c:v>2015</c:v>
                  </c:pt>
                  <c:pt idx="6">
                    <c:v>2013</c:v>
                  </c:pt>
                  <c:pt idx="7">
                    <c:v>2014</c:v>
                  </c:pt>
                  <c:pt idx="8">
                    <c:v>2015</c:v>
                  </c:pt>
                  <c:pt idx="9">
                    <c:v>2013</c:v>
                  </c:pt>
                  <c:pt idx="10">
                    <c:v>2014</c:v>
                  </c:pt>
                  <c:pt idx="11">
                    <c:v>2015</c:v>
                  </c:pt>
                  <c:pt idx="12">
                    <c:v>2013</c:v>
                  </c:pt>
                  <c:pt idx="13">
                    <c:v>2014</c:v>
                  </c:pt>
                  <c:pt idx="14">
                    <c:v>2015</c:v>
                  </c:pt>
                  <c:pt idx="15">
                    <c:v>2013</c:v>
                  </c:pt>
                  <c:pt idx="16">
                    <c:v>2014</c:v>
                  </c:pt>
                  <c:pt idx="17">
                    <c:v>2015</c:v>
                  </c:pt>
                </c:lvl>
                <c:lvl>
                  <c:pt idx="0">
                    <c:v>Research Assistant</c:v>
                  </c:pt>
                  <c:pt idx="3">
                    <c:v>Post Doc</c:v>
                  </c:pt>
                  <c:pt idx="6">
                    <c:v>Lecturer</c:v>
                  </c:pt>
                  <c:pt idx="9">
                    <c:v>Senior Lecturer</c:v>
                  </c:pt>
                  <c:pt idx="12">
                    <c:v>Reader</c:v>
                  </c:pt>
                  <c:pt idx="15">
                    <c:v>Professor </c:v>
                  </c:pt>
                </c:lvl>
              </c:multiLvlStrCache>
            </c:multiLvlStrRef>
          </c:cat>
          <c:val>
            <c:numRef>
              <c:f>Turnover!$D$13:$D$30</c:f>
              <c:numCache>
                <c:formatCode>General</c:formatCode>
                <c:ptCount val="18"/>
                <c:pt idx="0">
                  <c:v>0</c:v>
                </c:pt>
                <c:pt idx="1">
                  <c:v>1</c:v>
                </c:pt>
                <c:pt idx="2">
                  <c:v>2</c:v>
                </c:pt>
                <c:pt idx="3">
                  <c:v>13</c:v>
                </c:pt>
                <c:pt idx="4">
                  <c:v>15</c:v>
                </c:pt>
                <c:pt idx="5">
                  <c:v>15</c:v>
                </c:pt>
                <c:pt idx="6">
                  <c:v>1</c:v>
                </c:pt>
                <c:pt idx="7">
                  <c:v>0</c:v>
                </c:pt>
                <c:pt idx="8">
                  <c:v>0</c:v>
                </c:pt>
                <c:pt idx="9">
                  <c:v>1</c:v>
                </c:pt>
                <c:pt idx="10">
                  <c:v>1</c:v>
                </c:pt>
                <c:pt idx="11">
                  <c:v>0</c:v>
                </c:pt>
                <c:pt idx="12">
                  <c:v>0</c:v>
                </c:pt>
                <c:pt idx="13">
                  <c:v>0</c:v>
                </c:pt>
                <c:pt idx="14">
                  <c:v>0</c:v>
                </c:pt>
                <c:pt idx="15">
                  <c:v>0</c:v>
                </c:pt>
                <c:pt idx="16">
                  <c:v>0</c:v>
                </c:pt>
                <c:pt idx="17">
                  <c:v>0</c:v>
                </c:pt>
              </c:numCache>
            </c:numRef>
          </c:val>
        </c:ser>
        <c:ser>
          <c:idx val="1"/>
          <c:order val="1"/>
          <c:tx>
            <c:strRef>
              <c:f>Turnover!$E$12</c:f>
              <c:strCache>
                <c:ptCount val="1"/>
                <c:pt idx="0">
                  <c:v>Male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Turnover!$B$13:$C$30</c:f>
              <c:multiLvlStrCache>
                <c:ptCount val="18"/>
                <c:lvl>
                  <c:pt idx="0">
                    <c:v>2013</c:v>
                  </c:pt>
                  <c:pt idx="1">
                    <c:v>2014</c:v>
                  </c:pt>
                  <c:pt idx="2">
                    <c:v>2015</c:v>
                  </c:pt>
                  <c:pt idx="3">
                    <c:v>2013</c:v>
                  </c:pt>
                  <c:pt idx="4">
                    <c:v>2014</c:v>
                  </c:pt>
                  <c:pt idx="5">
                    <c:v>2015</c:v>
                  </c:pt>
                  <c:pt idx="6">
                    <c:v>2013</c:v>
                  </c:pt>
                  <c:pt idx="7">
                    <c:v>2014</c:v>
                  </c:pt>
                  <c:pt idx="8">
                    <c:v>2015</c:v>
                  </c:pt>
                  <c:pt idx="9">
                    <c:v>2013</c:v>
                  </c:pt>
                  <c:pt idx="10">
                    <c:v>2014</c:v>
                  </c:pt>
                  <c:pt idx="11">
                    <c:v>2015</c:v>
                  </c:pt>
                  <c:pt idx="12">
                    <c:v>2013</c:v>
                  </c:pt>
                  <c:pt idx="13">
                    <c:v>2014</c:v>
                  </c:pt>
                  <c:pt idx="14">
                    <c:v>2015</c:v>
                  </c:pt>
                  <c:pt idx="15">
                    <c:v>2013</c:v>
                  </c:pt>
                  <c:pt idx="16">
                    <c:v>2014</c:v>
                  </c:pt>
                  <c:pt idx="17">
                    <c:v>2015</c:v>
                  </c:pt>
                </c:lvl>
                <c:lvl>
                  <c:pt idx="0">
                    <c:v>Research Assistant</c:v>
                  </c:pt>
                  <c:pt idx="3">
                    <c:v>Post Doc</c:v>
                  </c:pt>
                  <c:pt idx="6">
                    <c:v>Lecturer</c:v>
                  </c:pt>
                  <c:pt idx="9">
                    <c:v>Senior Lecturer</c:v>
                  </c:pt>
                  <c:pt idx="12">
                    <c:v>Reader</c:v>
                  </c:pt>
                  <c:pt idx="15">
                    <c:v>Professor </c:v>
                  </c:pt>
                </c:lvl>
              </c:multiLvlStrCache>
            </c:multiLvlStrRef>
          </c:cat>
          <c:val>
            <c:numRef>
              <c:f>Turnover!$E$13:$E$30</c:f>
              <c:numCache>
                <c:formatCode>General</c:formatCode>
                <c:ptCount val="18"/>
                <c:pt idx="0">
                  <c:v>0</c:v>
                </c:pt>
                <c:pt idx="1">
                  <c:v>0</c:v>
                </c:pt>
                <c:pt idx="2">
                  <c:v>1</c:v>
                </c:pt>
                <c:pt idx="3">
                  <c:v>9</c:v>
                </c:pt>
                <c:pt idx="4">
                  <c:v>7</c:v>
                </c:pt>
                <c:pt idx="5">
                  <c:v>17</c:v>
                </c:pt>
                <c:pt idx="6">
                  <c:v>0</c:v>
                </c:pt>
                <c:pt idx="7">
                  <c:v>2</c:v>
                </c:pt>
                <c:pt idx="8">
                  <c:v>1</c:v>
                </c:pt>
                <c:pt idx="9">
                  <c:v>0</c:v>
                </c:pt>
                <c:pt idx="10">
                  <c:v>0</c:v>
                </c:pt>
                <c:pt idx="11">
                  <c:v>2</c:v>
                </c:pt>
                <c:pt idx="12">
                  <c:v>0</c:v>
                </c:pt>
                <c:pt idx="13">
                  <c:v>0</c:v>
                </c:pt>
                <c:pt idx="14">
                  <c:v>1</c:v>
                </c:pt>
                <c:pt idx="15">
                  <c:v>0</c:v>
                </c:pt>
                <c:pt idx="16">
                  <c:v>1</c:v>
                </c:pt>
                <c:pt idx="17">
                  <c:v>0</c:v>
                </c:pt>
              </c:numCache>
            </c:numRef>
          </c:val>
        </c:ser>
        <c:dLbls>
          <c:showLegendKey val="0"/>
          <c:showVal val="0"/>
          <c:showCatName val="0"/>
          <c:showSerName val="0"/>
          <c:showPercent val="0"/>
          <c:showBubbleSize val="0"/>
        </c:dLbls>
        <c:gapWidth val="150"/>
        <c:axId val="402946440"/>
        <c:axId val="402946832"/>
      </c:barChart>
      <c:catAx>
        <c:axId val="402946440"/>
        <c:scaling>
          <c:orientation val="minMax"/>
        </c:scaling>
        <c:delete val="0"/>
        <c:axPos val="b"/>
        <c:numFmt formatCode="General" sourceLinked="0"/>
        <c:majorTickMark val="none"/>
        <c:minorTickMark val="none"/>
        <c:tickLblPos val="nextTo"/>
        <c:crossAx val="402946832"/>
        <c:crosses val="autoZero"/>
        <c:auto val="1"/>
        <c:lblAlgn val="ctr"/>
        <c:lblOffset val="100"/>
        <c:noMultiLvlLbl val="0"/>
      </c:catAx>
      <c:valAx>
        <c:axId val="402946832"/>
        <c:scaling>
          <c:orientation val="minMax"/>
          <c:max val="20"/>
        </c:scaling>
        <c:delete val="0"/>
        <c:axPos val="l"/>
        <c:majorGridlines/>
        <c:numFmt formatCode="General" sourceLinked="1"/>
        <c:majorTickMark val="none"/>
        <c:minorTickMark val="none"/>
        <c:tickLblPos val="nextTo"/>
        <c:crossAx val="402946440"/>
        <c:crosses val="autoZero"/>
        <c:crossBetween val="between"/>
      </c:valAx>
      <c:spPr>
        <a:solidFill>
          <a:srgbClr val="FFFFFF"/>
        </a:solidFill>
      </c:spPr>
    </c:plotArea>
    <c:legend>
      <c:legendPos val="r"/>
      <c:overlay val="0"/>
    </c:legend>
    <c:plotVisOnly val="1"/>
    <c:dispBlanksAs val="gap"/>
    <c:showDLblsOverMax val="0"/>
  </c:chart>
  <c:spPr>
    <a:solidFill>
      <a:srgbClr val="FFFFFF"/>
    </a:solidFill>
    <a:ln>
      <a:solidFill>
        <a:srgbClr val="FFFFFF"/>
      </a:solid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GB" sz="1200"/>
              <a:t>Recruitment 2013-2015</a:t>
            </a:r>
          </a:p>
        </c:rich>
      </c:tx>
      <c:overlay val="0"/>
    </c:title>
    <c:autoTitleDeleted val="0"/>
    <c:plotArea>
      <c:layout/>
      <c:barChart>
        <c:barDir val="col"/>
        <c:grouping val="percentStacked"/>
        <c:varyColors val="0"/>
        <c:ser>
          <c:idx val="0"/>
          <c:order val="0"/>
          <c:tx>
            <c:strRef>
              <c:f>Recruitment!$D$4</c:f>
              <c:strCache>
                <c:ptCount val="1"/>
                <c:pt idx="0">
                  <c:v>Women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Recruitment!$B$5:$C$13</c:f>
              <c:multiLvlStrCache>
                <c:ptCount val="9"/>
                <c:lvl>
                  <c:pt idx="0">
                    <c:v>Applicants</c:v>
                  </c:pt>
                  <c:pt idx="1">
                    <c:v>Interview</c:v>
                  </c:pt>
                  <c:pt idx="2">
                    <c:v>Appointed</c:v>
                  </c:pt>
                  <c:pt idx="3">
                    <c:v>Applicants</c:v>
                  </c:pt>
                  <c:pt idx="4">
                    <c:v>Interview</c:v>
                  </c:pt>
                  <c:pt idx="5">
                    <c:v>Appointed</c:v>
                  </c:pt>
                  <c:pt idx="6">
                    <c:v>Applicants</c:v>
                  </c:pt>
                  <c:pt idx="7">
                    <c:v>Interview</c:v>
                  </c:pt>
                  <c:pt idx="8">
                    <c:v>Appointed</c:v>
                  </c:pt>
                </c:lvl>
                <c:lvl>
                  <c:pt idx="0">
                    <c:v>2013</c:v>
                  </c:pt>
                  <c:pt idx="3">
                    <c:v>2014</c:v>
                  </c:pt>
                  <c:pt idx="6">
                    <c:v>2015</c:v>
                  </c:pt>
                </c:lvl>
              </c:multiLvlStrCache>
            </c:multiLvlStrRef>
          </c:cat>
          <c:val>
            <c:numRef>
              <c:f>Recruitment!$D$5:$D$13</c:f>
              <c:numCache>
                <c:formatCode>General</c:formatCode>
                <c:ptCount val="9"/>
                <c:pt idx="0">
                  <c:v>51</c:v>
                </c:pt>
                <c:pt idx="1">
                  <c:v>3</c:v>
                </c:pt>
                <c:pt idx="2">
                  <c:v>0</c:v>
                </c:pt>
                <c:pt idx="3">
                  <c:v>28</c:v>
                </c:pt>
                <c:pt idx="4">
                  <c:v>2</c:v>
                </c:pt>
                <c:pt idx="5">
                  <c:v>0</c:v>
                </c:pt>
                <c:pt idx="6">
                  <c:v>55</c:v>
                </c:pt>
                <c:pt idx="7">
                  <c:v>4</c:v>
                </c:pt>
                <c:pt idx="8">
                  <c:v>0</c:v>
                </c:pt>
              </c:numCache>
            </c:numRef>
          </c:val>
        </c:ser>
        <c:ser>
          <c:idx val="1"/>
          <c:order val="1"/>
          <c:tx>
            <c:strRef>
              <c:f>Recruitment!$E$4</c:f>
              <c:strCache>
                <c:ptCount val="1"/>
                <c:pt idx="0">
                  <c:v>Men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Recruitment!$B$5:$C$13</c:f>
              <c:multiLvlStrCache>
                <c:ptCount val="9"/>
                <c:lvl>
                  <c:pt idx="0">
                    <c:v>Applicants</c:v>
                  </c:pt>
                  <c:pt idx="1">
                    <c:v>Interview</c:v>
                  </c:pt>
                  <c:pt idx="2">
                    <c:v>Appointed</c:v>
                  </c:pt>
                  <c:pt idx="3">
                    <c:v>Applicants</c:v>
                  </c:pt>
                  <c:pt idx="4">
                    <c:v>Interview</c:v>
                  </c:pt>
                  <c:pt idx="5">
                    <c:v>Appointed</c:v>
                  </c:pt>
                  <c:pt idx="6">
                    <c:v>Applicants</c:v>
                  </c:pt>
                  <c:pt idx="7">
                    <c:v>Interview</c:v>
                  </c:pt>
                  <c:pt idx="8">
                    <c:v>Appointed</c:v>
                  </c:pt>
                </c:lvl>
                <c:lvl>
                  <c:pt idx="0">
                    <c:v>2013</c:v>
                  </c:pt>
                  <c:pt idx="3">
                    <c:v>2014</c:v>
                  </c:pt>
                  <c:pt idx="6">
                    <c:v>2015</c:v>
                  </c:pt>
                </c:lvl>
              </c:multiLvlStrCache>
            </c:multiLvlStrRef>
          </c:cat>
          <c:val>
            <c:numRef>
              <c:f>Recruitment!$E$5:$E$13</c:f>
              <c:numCache>
                <c:formatCode>General</c:formatCode>
                <c:ptCount val="9"/>
                <c:pt idx="0">
                  <c:v>124</c:v>
                </c:pt>
                <c:pt idx="1">
                  <c:v>14</c:v>
                </c:pt>
                <c:pt idx="2">
                  <c:v>5</c:v>
                </c:pt>
                <c:pt idx="3">
                  <c:v>54</c:v>
                </c:pt>
                <c:pt idx="4">
                  <c:v>7</c:v>
                </c:pt>
                <c:pt idx="5">
                  <c:v>2</c:v>
                </c:pt>
                <c:pt idx="6">
                  <c:v>70</c:v>
                </c:pt>
                <c:pt idx="7">
                  <c:v>9</c:v>
                </c:pt>
                <c:pt idx="8">
                  <c:v>3</c:v>
                </c:pt>
              </c:numCache>
            </c:numRef>
          </c:val>
        </c:ser>
        <c:dLbls>
          <c:showLegendKey val="0"/>
          <c:showVal val="0"/>
          <c:showCatName val="0"/>
          <c:showSerName val="0"/>
          <c:showPercent val="0"/>
          <c:showBubbleSize val="0"/>
        </c:dLbls>
        <c:gapWidth val="55"/>
        <c:overlap val="100"/>
        <c:axId val="403211392"/>
        <c:axId val="403211784"/>
      </c:barChart>
      <c:catAx>
        <c:axId val="403211392"/>
        <c:scaling>
          <c:orientation val="minMax"/>
        </c:scaling>
        <c:delete val="0"/>
        <c:axPos val="b"/>
        <c:numFmt formatCode="General" sourceLinked="0"/>
        <c:majorTickMark val="none"/>
        <c:minorTickMark val="none"/>
        <c:tickLblPos val="nextTo"/>
        <c:crossAx val="403211784"/>
        <c:crosses val="autoZero"/>
        <c:auto val="1"/>
        <c:lblAlgn val="ctr"/>
        <c:lblOffset val="100"/>
        <c:noMultiLvlLbl val="0"/>
      </c:catAx>
      <c:valAx>
        <c:axId val="403211784"/>
        <c:scaling>
          <c:orientation val="minMax"/>
        </c:scaling>
        <c:delete val="0"/>
        <c:axPos val="l"/>
        <c:majorGridlines/>
        <c:numFmt formatCode="0%" sourceLinked="1"/>
        <c:majorTickMark val="none"/>
        <c:minorTickMark val="none"/>
        <c:tickLblPos val="nextTo"/>
        <c:crossAx val="403211392"/>
        <c:crosses val="autoZero"/>
        <c:crossBetween val="between"/>
      </c:valAx>
      <c:spPr>
        <a:solidFill>
          <a:srgbClr val="FFFFFF"/>
        </a:solidFill>
      </c:spPr>
    </c:plotArea>
    <c:legend>
      <c:legendPos val="r"/>
      <c:overlay val="0"/>
    </c:legend>
    <c:plotVisOnly val="1"/>
    <c:dispBlanksAs val="gap"/>
    <c:showDLblsOverMax val="0"/>
  </c:chart>
  <c:spPr>
    <a:solidFill>
      <a:srgbClr val="FFFFFF"/>
    </a:solidFill>
    <a:ln>
      <a:no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GB" sz="1200"/>
              <a:t>Gender balance on interview panels</a:t>
            </a:r>
          </a:p>
        </c:rich>
      </c:tx>
      <c:overlay val="0"/>
    </c:title>
    <c:autoTitleDeleted val="0"/>
    <c:plotArea>
      <c:layout/>
      <c:barChart>
        <c:barDir val="col"/>
        <c:grouping val="percentStacked"/>
        <c:varyColors val="0"/>
        <c:ser>
          <c:idx val="0"/>
          <c:order val="0"/>
          <c:tx>
            <c:strRef>
              <c:f>'Interview panles'!$H$4</c:f>
              <c:strCache>
                <c:ptCount val="1"/>
                <c:pt idx="0">
                  <c:v>panels with 25% female representation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'Interview panles'!$G$5:$G$7</c:f>
              <c:numCache>
                <c:formatCode>General</c:formatCode>
                <c:ptCount val="3"/>
                <c:pt idx="0">
                  <c:v>2013</c:v>
                </c:pt>
                <c:pt idx="1">
                  <c:v>2014</c:v>
                </c:pt>
                <c:pt idx="2">
                  <c:v>2015</c:v>
                </c:pt>
              </c:numCache>
            </c:numRef>
          </c:cat>
          <c:val>
            <c:numRef>
              <c:f>'Interview panles'!$H$5:$H$7</c:f>
              <c:numCache>
                <c:formatCode>0%</c:formatCode>
                <c:ptCount val="3"/>
                <c:pt idx="0">
                  <c:v>0.19736842105263158</c:v>
                </c:pt>
                <c:pt idx="1">
                  <c:v>0.26041666666666669</c:v>
                </c:pt>
                <c:pt idx="2">
                  <c:v>0.72058823529411764</c:v>
                </c:pt>
              </c:numCache>
            </c:numRef>
          </c:val>
        </c:ser>
        <c:ser>
          <c:idx val="1"/>
          <c:order val="1"/>
          <c:tx>
            <c:strRef>
              <c:f>'Interview panles'!$I$4</c:f>
              <c:strCache>
                <c:ptCount val="1"/>
                <c:pt idx="0">
                  <c:v>panels without 25% female representation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'Interview panles'!$G$5:$G$7</c:f>
              <c:numCache>
                <c:formatCode>General</c:formatCode>
                <c:ptCount val="3"/>
                <c:pt idx="0">
                  <c:v>2013</c:v>
                </c:pt>
                <c:pt idx="1">
                  <c:v>2014</c:v>
                </c:pt>
                <c:pt idx="2">
                  <c:v>2015</c:v>
                </c:pt>
              </c:numCache>
            </c:numRef>
          </c:cat>
          <c:val>
            <c:numRef>
              <c:f>'Interview panles'!$I$5:$I$7</c:f>
              <c:numCache>
                <c:formatCode>0%</c:formatCode>
                <c:ptCount val="3"/>
                <c:pt idx="0">
                  <c:v>0.26315789473684209</c:v>
                </c:pt>
                <c:pt idx="1">
                  <c:v>0.33333333333333331</c:v>
                </c:pt>
                <c:pt idx="2">
                  <c:v>0.11764705882352941</c:v>
                </c:pt>
              </c:numCache>
            </c:numRef>
          </c:val>
        </c:ser>
        <c:ser>
          <c:idx val="2"/>
          <c:order val="2"/>
          <c:tx>
            <c:strRef>
              <c:f>'Interview panles'!$J$4</c:f>
              <c:strCache>
                <c:ptCount val="1"/>
                <c:pt idx="0">
                  <c:v>data not recorded</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'Interview panles'!$G$5:$G$7</c:f>
              <c:numCache>
                <c:formatCode>General</c:formatCode>
                <c:ptCount val="3"/>
                <c:pt idx="0">
                  <c:v>2013</c:v>
                </c:pt>
                <c:pt idx="1">
                  <c:v>2014</c:v>
                </c:pt>
                <c:pt idx="2">
                  <c:v>2015</c:v>
                </c:pt>
              </c:numCache>
            </c:numRef>
          </c:cat>
          <c:val>
            <c:numRef>
              <c:f>'Interview panles'!$J$5:$J$7</c:f>
              <c:numCache>
                <c:formatCode>0%</c:formatCode>
                <c:ptCount val="3"/>
                <c:pt idx="0">
                  <c:v>0.53947368421052633</c:v>
                </c:pt>
                <c:pt idx="1">
                  <c:v>0.40625</c:v>
                </c:pt>
                <c:pt idx="2">
                  <c:v>0.16176470588235295</c:v>
                </c:pt>
              </c:numCache>
            </c:numRef>
          </c:val>
        </c:ser>
        <c:dLbls>
          <c:showLegendKey val="0"/>
          <c:showVal val="0"/>
          <c:showCatName val="0"/>
          <c:showSerName val="0"/>
          <c:showPercent val="0"/>
          <c:showBubbleSize val="0"/>
        </c:dLbls>
        <c:gapWidth val="55"/>
        <c:overlap val="100"/>
        <c:axId val="403212568"/>
        <c:axId val="403212960"/>
      </c:barChart>
      <c:catAx>
        <c:axId val="403212568"/>
        <c:scaling>
          <c:orientation val="minMax"/>
        </c:scaling>
        <c:delete val="0"/>
        <c:axPos val="b"/>
        <c:numFmt formatCode="General" sourceLinked="1"/>
        <c:majorTickMark val="none"/>
        <c:minorTickMark val="none"/>
        <c:tickLblPos val="nextTo"/>
        <c:crossAx val="403212960"/>
        <c:crosses val="autoZero"/>
        <c:auto val="1"/>
        <c:lblAlgn val="ctr"/>
        <c:lblOffset val="100"/>
        <c:noMultiLvlLbl val="0"/>
      </c:catAx>
      <c:valAx>
        <c:axId val="403212960"/>
        <c:scaling>
          <c:orientation val="minMax"/>
        </c:scaling>
        <c:delete val="0"/>
        <c:axPos val="l"/>
        <c:majorGridlines/>
        <c:numFmt formatCode="0%" sourceLinked="1"/>
        <c:majorTickMark val="none"/>
        <c:minorTickMark val="none"/>
        <c:tickLblPos val="nextTo"/>
        <c:crossAx val="403212568"/>
        <c:crosses val="autoZero"/>
        <c:crossBetween val="between"/>
      </c:valAx>
      <c:spPr>
        <a:noFill/>
      </c:spPr>
    </c:plotArea>
    <c:legend>
      <c:legendPos val="r"/>
      <c:layout>
        <c:manualLayout>
          <c:xMode val="edge"/>
          <c:yMode val="edge"/>
          <c:x val="0.70347751742461306"/>
          <c:y val="0.26434893554972289"/>
          <c:w val="0.28263360259123604"/>
          <c:h val="0.51711213181685622"/>
        </c:manualLayout>
      </c:layout>
      <c:overlay val="0"/>
    </c:legend>
    <c:plotVisOnly val="1"/>
    <c:dispBlanksAs val="gap"/>
    <c:showDLblsOverMax val="0"/>
  </c:chart>
  <c:spPr>
    <a:solidFill>
      <a:srgbClr val="FFFFFF"/>
    </a:solidFill>
    <a:ln>
      <a:no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GB" sz="1200"/>
              <a:t>UG students over time</a:t>
            </a:r>
          </a:p>
        </c:rich>
      </c:tx>
      <c:overlay val="0"/>
    </c:title>
    <c:autoTitleDeleted val="0"/>
    <c:plotArea>
      <c:layout/>
      <c:barChart>
        <c:barDir val="col"/>
        <c:grouping val="percentStacked"/>
        <c:varyColors val="0"/>
        <c:ser>
          <c:idx val="0"/>
          <c:order val="0"/>
          <c:tx>
            <c:strRef>
              <c:f>Students!$C$6</c:f>
              <c:strCache>
                <c:ptCount val="1"/>
                <c:pt idx="0">
                  <c:v>Female</c:v>
                </c:pt>
              </c:strCache>
            </c:strRef>
          </c:tx>
          <c:invertIfNegative val="0"/>
          <c:dPt>
            <c:idx val="3"/>
            <c:invertIfNegative val="0"/>
            <c:bubble3D val="0"/>
            <c:spPr>
              <a:solidFill>
                <a:schemeClr val="accent4"/>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Students!$B$7:$B$10</c:f>
              <c:strCache>
                <c:ptCount val="4"/>
                <c:pt idx="0">
                  <c:v>2013/14</c:v>
                </c:pt>
                <c:pt idx="1">
                  <c:v>2014/15</c:v>
                </c:pt>
                <c:pt idx="2">
                  <c:v>2015/16</c:v>
                </c:pt>
                <c:pt idx="3">
                  <c:v>HESA 2014/15</c:v>
                </c:pt>
              </c:strCache>
            </c:strRef>
          </c:cat>
          <c:val>
            <c:numRef>
              <c:f>Students!$C$7:$C$10</c:f>
              <c:numCache>
                <c:formatCode>General</c:formatCode>
                <c:ptCount val="4"/>
                <c:pt idx="0">
                  <c:v>889</c:v>
                </c:pt>
                <c:pt idx="1">
                  <c:v>849</c:v>
                </c:pt>
                <c:pt idx="2">
                  <c:v>848</c:v>
                </c:pt>
                <c:pt idx="3">
                  <c:v>10520</c:v>
                </c:pt>
              </c:numCache>
            </c:numRef>
          </c:val>
        </c:ser>
        <c:ser>
          <c:idx val="1"/>
          <c:order val="1"/>
          <c:tx>
            <c:strRef>
              <c:f>Students!$D$6</c:f>
              <c:strCache>
                <c:ptCount val="1"/>
                <c:pt idx="0">
                  <c:v>Male</c:v>
                </c:pt>
              </c:strCache>
            </c:strRef>
          </c:tx>
          <c:invertIfNegative val="0"/>
          <c:dPt>
            <c:idx val="3"/>
            <c:invertIfNegative val="0"/>
            <c:bubble3D val="0"/>
            <c:spPr>
              <a:solidFill>
                <a:schemeClr val="accent4">
                  <a:lumMod val="40000"/>
                  <a:lumOff val="60000"/>
                </a:schemeClr>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Students!$B$7:$B$10</c:f>
              <c:strCache>
                <c:ptCount val="4"/>
                <c:pt idx="0">
                  <c:v>2013/14</c:v>
                </c:pt>
                <c:pt idx="1">
                  <c:v>2014/15</c:v>
                </c:pt>
                <c:pt idx="2">
                  <c:v>2015/16</c:v>
                </c:pt>
                <c:pt idx="3">
                  <c:v>HESA 2014/15</c:v>
                </c:pt>
              </c:strCache>
            </c:strRef>
          </c:cat>
          <c:val>
            <c:numRef>
              <c:f>Students!$D$7:$D$10</c:f>
              <c:numCache>
                <c:formatCode>General</c:formatCode>
                <c:ptCount val="4"/>
                <c:pt idx="0">
                  <c:v>842</c:v>
                </c:pt>
                <c:pt idx="1">
                  <c:v>865</c:v>
                </c:pt>
                <c:pt idx="2">
                  <c:v>871</c:v>
                </c:pt>
                <c:pt idx="3">
                  <c:v>13940</c:v>
                </c:pt>
              </c:numCache>
            </c:numRef>
          </c:val>
        </c:ser>
        <c:dLbls>
          <c:showLegendKey val="0"/>
          <c:showVal val="0"/>
          <c:showCatName val="0"/>
          <c:showSerName val="0"/>
          <c:showPercent val="0"/>
          <c:showBubbleSize val="0"/>
        </c:dLbls>
        <c:gapWidth val="55"/>
        <c:overlap val="100"/>
        <c:axId val="157171760"/>
        <c:axId val="157172152"/>
      </c:barChart>
      <c:catAx>
        <c:axId val="157171760"/>
        <c:scaling>
          <c:orientation val="minMax"/>
        </c:scaling>
        <c:delete val="0"/>
        <c:axPos val="b"/>
        <c:numFmt formatCode="General" sourceLinked="0"/>
        <c:majorTickMark val="none"/>
        <c:minorTickMark val="none"/>
        <c:tickLblPos val="nextTo"/>
        <c:crossAx val="157172152"/>
        <c:crosses val="autoZero"/>
        <c:auto val="1"/>
        <c:lblAlgn val="ctr"/>
        <c:lblOffset val="100"/>
        <c:noMultiLvlLbl val="0"/>
      </c:catAx>
      <c:valAx>
        <c:axId val="157172152"/>
        <c:scaling>
          <c:orientation val="minMax"/>
        </c:scaling>
        <c:delete val="0"/>
        <c:axPos val="l"/>
        <c:majorGridlines/>
        <c:numFmt formatCode="0%" sourceLinked="1"/>
        <c:majorTickMark val="none"/>
        <c:minorTickMark val="none"/>
        <c:tickLblPos val="nextTo"/>
        <c:crossAx val="157171760"/>
        <c:crosses val="autoZero"/>
        <c:crossBetween val="between"/>
      </c:valAx>
      <c:spPr>
        <a:noFill/>
      </c:spPr>
    </c:plotArea>
    <c:legend>
      <c:legendPos val="r"/>
      <c:overlay val="0"/>
    </c:legend>
    <c:plotVisOnly val="1"/>
    <c:dispBlanksAs val="gap"/>
    <c:showDLblsOverMax val="0"/>
  </c:chart>
  <c:spPr>
    <a:solidFill>
      <a:srgbClr val="FFFFFF"/>
    </a:solidFill>
    <a:ln>
      <a:no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GB" sz="1200"/>
              <a:t>Promotions</a:t>
            </a:r>
          </a:p>
        </c:rich>
      </c:tx>
      <c:overlay val="0"/>
    </c:title>
    <c:autoTitleDeleted val="0"/>
    <c:plotArea>
      <c:layout/>
      <c:barChart>
        <c:barDir val="col"/>
        <c:grouping val="clustered"/>
        <c:varyColors val="0"/>
        <c:ser>
          <c:idx val="0"/>
          <c:order val="0"/>
          <c:tx>
            <c:strRef>
              <c:f>Promotion!$C$4</c:f>
              <c:strCache>
                <c:ptCount val="1"/>
                <c:pt idx="0">
                  <c:v>Female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Promotion!$B$5:$B$7</c:f>
              <c:numCache>
                <c:formatCode>General</c:formatCode>
                <c:ptCount val="3"/>
                <c:pt idx="0">
                  <c:v>2013</c:v>
                </c:pt>
                <c:pt idx="1">
                  <c:v>2014</c:v>
                </c:pt>
                <c:pt idx="2">
                  <c:v>2015</c:v>
                </c:pt>
              </c:numCache>
            </c:numRef>
          </c:cat>
          <c:val>
            <c:numRef>
              <c:f>Promotion!$C$5:$C$7</c:f>
              <c:numCache>
                <c:formatCode>General</c:formatCode>
                <c:ptCount val="3"/>
                <c:pt idx="0">
                  <c:v>2</c:v>
                </c:pt>
                <c:pt idx="1">
                  <c:v>0</c:v>
                </c:pt>
                <c:pt idx="2">
                  <c:v>1</c:v>
                </c:pt>
              </c:numCache>
            </c:numRef>
          </c:val>
        </c:ser>
        <c:ser>
          <c:idx val="1"/>
          <c:order val="1"/>
          <c:tx>
            <c:strRef>
              <c:f>Promotion!$D$4</c:f>
              <c:strCache>
                <c:ptCount val="1"/>
                <c:pt idx="0">
                  <c:v>Male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Promotion!$B$5:$B$7</c:f>
              <c:numCache>
                <c:formatCode>General</c:formatCode>
                <c:ptCount val="3"/>
                <c:pt idx="0">
                  <c:v>2013</c:v>
                </c:pt>
                <c:pt idx="1">
                  <c:v>2014</c:v>
                </c:pt>
                <c:pt idx="2">
                  <c:v>2015</c:v>
                </c:pt>
              </c:numCache>
            </c:numRef>
          </c:cat>
          <c:val>
            <c:numRef>
              <c:f>Promotion!$D$5:$D$7</c:f>
              <c:numCache>
                <c:formatCode>General</c:formatCode>
                <c:ptCount val="3"/>
                <c:pt idx="0">
                  <c:v>4</c:v>
                </c:pt>
                <c:pt idx="1">
                  <c:v>6</c:v>
                </c:pt>
                <c:pt idx="2">
                  <c:v>8</c:v>
                </c:pt>
              </c:numCache>
            </c:numRef>
          </c:val>
        </c:ser>
        <c:dLbls>
          <c:showLegendKey val="0"/>
          <c:showVal val="0"/>
          <c:showCatName val="0"/>
          <c:showSerName val="0"/>
          <c:showPercent val="0"/>
          <c:showBubbleSize val="0"/>
        </c:dLbls>
        <c:gapWidth val="150"/>
        <c:axId val="403213744"/>
        <c:axId val="403214136"/>
      </c:barChart>
      <c:catAx>
        <c:axId val="403213744"/>
        <c:scaling>
          <c:orientation val="minMax"/>
        </c:scaling>
        <c:delete val="0"/>
        <c:axPos val="b"/>
        <c:numFmt formatCode="General" sourceLinked="1"/>
        <c:majorTickMark val="none"/>
        <c:minorTickMark val="none"/>
        <c:tickLblPos val="nextTo"/>
        <c:crossAx val="403214136"/>
        <c:crosses val="autoZero"/>
        <c:auto val="1"/>
        <c:lblAlgn val="ctr"/>
        <c:lblOffset val="100"/>
        <c:noMultiLvlLbl val="0"/>
      </c:catAx>
      <c:valAx>
        <c:axId val="403214136"/>
        <c:scaling>
          <c:orientation val="minMax"/>
        </c:scaling>
        <c:delete val="0"/>
        <c:axPos val="l"/>
        <c:majorGridlines/>
        <c:numFmt formatCode="General" sourceLinked="1"/>
        <c:majorTickMark val="none"/>
        <c:minorTickMark val="none"/>
        <c:tickLblPos val="nextTo"/>
        <c:crossAx val="403213744"/>
        <c:crosses val="autoZero"/>
        <c:crossBetween val="between"/>
      </c:valAx>
      <c:spPr>
        <a:solidFill>
          <a:srgbClr val="FFFFFF"/>
        </a:solidFill>
      </c:spPr>
    </c:plotArea>
    <c:legend>
      <c:legendPos val="r"/>
      <c:overlay val="0"/>
    </c:legend>
    <c:plotVisOnly val="1"/>
    <c:dispBlanksAs val="gap"/>
    <c:showDLblsOverMax val="0"/>
  </c:chart>
  <c:spPr>
    <a:solidFill>
      <a:srgbClr val="FFFFFF"/>
    </a:solidFill>
    <a:ln>
      <a:solidFill>
        <a:srgbClr val="FFFFFF"/>
      </a:solid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GB" sz="1200"/>
              <a:t>Committee Representation</a:t>
            </a:r>
          </a:p>
        </c:rich>
      </c:tx>
      <c:overlay val="0"/>
    </c:title>
    <c:autoTitleDeleted val="0"/>
    <c:plotArea>
      <c:layout/>
      <c:barChart>
        <c:barDir val="col"/>
        <c:grouping val="stacked"/>
        <c:varyColors val="0"/>
        <c:ser>
          <c:idx val="0"/>
          <c:order val="0"/>
          <c:tx>
            <c:strRef>
              <c:f>Representation!$C$5</c:f>
              <c:strCache>
                <c:ptCount val="1"/>
                <c:pt idx="0">
                  <c:v>Female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Representation!$B$6:$B$9</c:f>
              <c:strCache>
                <c:ptCount val="4"/>
                <c:pt idx="0">
                  <c:v>Senior management group</c:v>
                </c:pt>
                <c:pt idx="1">
                  <c:v>SAT</c:v>
                </c:pt>
                <c:pt idx="2">
                  <c:v>Education committee</c:v>
                </c:pt>
                <c:pt idx="3">
                  <c:v>Research strategy group </c:v>
                </c:pt>
              </c:strCache>
            </c:strRef>
          </c:cat>
          <c:val>
            <c:numRef>
              <c:f>Representation!$C$6:$C$9</c:f>
              <c:numCache>
                <c:formatCode>General</c:formatCode>
                <c:ptCount val="4"/>
                <c:pt idx="0">
                  <c:v>1</c:v>
                </c:pt>
                <c:pt idx="1">
                  <c:v>7</c:v>
                </c:pt>
                <c:pt idx="2">
                  <c:v>5</c:v>
                </c:pt>
                <c:pt idx="3">
                  <c:v>2</c:v>
                </c:pt>
              </c:numCache>
            </c:numRef>
          </c:val>
        </c:ser>
        <c:ser>
          <c:idx val="1"/>
          <c:order val="1"/>
          <c:tx>
            <c:strRef>
              <c:f>Representation!$D$5</c:f>
              <c:strCache>
                <c:ptCount val="1"/>
                <c:pt idx="0">
                  <c:v>Male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Representation!$B$6:$B$9</c:f>
              <c:strCache>
                <c:ptCount val="4"/>
                <c:pt idx="0">
                  <c:v>Senior management group</c:v>
                </c:pt>
                <c:pt idx="1">
                  <c:v>SAT</c:v>
                </c:pt>
                <c:pt idx="2">
                  <c:v>Education committee</c:v>
                </c:pt>
                <c:pt idx="3">
                  <c:v>Research strategy group </c:v>
                </c:pt>
              </c:strCache>
            </c:strRef>
          </c:cat>
          <c:val>
            <c:numRef>
              <c:f>Representation!$D$6:$D$9</c:f>
              <c:numCache>
                <c:formatCode>General</c:formatCode>
                <c:ptCount val="4"/>
                <c:pt idx="0">
                  <c:v>11</c:v>
                </c:pt>
                <c:pt idx="1">
                  <c:v>2</c:v>
                </c:pt>
                <c:pt idx="2">
                  <c:v>1</c:v>
                </c:pt>
                <c:pt idx="3">
                  <c:v>10</c:v>
                </c:pt>
              </c:numCache>
            </c:numRef>
          </c:val>
        </c:ser>
        <c:dLbls>
          <c:showLegendKey val="0"/>
          <c:showVal val="0"/>
          <c:showCatName val="0"/>
          <c:showSerName val="0"/>
          <c:showPercent val="0"/>
          <c:showBubbleSize val="0"/>
        </c:dLbls>
        <c:gapWidth val="55"/>
        <c:overlap val="100"/>
        <c:axId val="403214920"/>
        <c:axId val="403260544"/>
      </c:barChart>
      <c:catAx>
        <c:axId val="403214920"/>
        <c:scaling>
          <c:orientation val="minMax"/>
        </c:scaling>
        <c:delete val="0"/>
        <c:axPos val="b"/>
        <c:numFmt formatCode="General" sourceLinked="0"/>
        <c:majorTickMark val="none"/>
        <c:minorTickMark val="none"/>
        <c:tickLblPos val="nextTo"/>
        <c:crossAx val="403260544"/>
        <c:crosses val="autoZero"/>
        <c:auto val="1"/>
        <c:lblAlgn val="ctr"/>
        <c:lblOffset val="100"/>
        <c:noMultiLvlLbl val="0"/>
      </c:catAx>
      <c:valAx>
        <c:axId val="403260544"/>
        <c:scaling>
          <c:orientation val="minMax"/>
        </c:scaling>
        <c:delete val="0"/>
        <c:axPos val="l"/>
        <c:majorGridlines/>
        <c:numFmt formatCode="General" sourceLinked="1"/>
        <c:majorTickMark val="none"/>
        <c:minorTickMark val="none"/>
        <c:tickLblPos val="nextTo"/>
        <c:crossAx val="403214920"/>
        <c:crosses val="autoZero"/>
        <c:crossBetween val="between"/>
      </c:valAx>
      <c:spPr>
        <a:noFill/>
      </c:spPr>
    </c:plotArea>
    <c:legend>
      <c:legendPos val="r"/>
      <c:overlay val="0"/>
    </c:legend>
    <c:plotVisOnly val="1"/>
    <c:dispBlanksAs val="gap"/>
    <c:showDLblsOverMax val="0"/>
  </c:chart>
  <c:spPr>
    <a:solidFill>
      <a:srgbClr val="FFFFFF"/>
    </a:solidFill>
    <a:ln>
      <a:no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US" sz="1200"/>
              <a:t>Maternity </a:t>
            </a:r>
          </a:p>
        </c:rich>
      </c:tx>
      <c:overlay val="0"/>
    </c:title>
    <c:autoTitleDeleted val="0"/>
    <c:plotArea>
      <c:layout/>
      <c:barChart>
        <c:barDir val="col"/>
        <c:grouping val="clustered"/>
        <c:varyColors val="0"/>
        <c:ser>
          <c:idx val="0"/>
          <c:order val="0"/>
          <c:tx>
            <c:strRef>
              <c:f>Maternity!$C$4</c:f>
              <c:strCache>
                <c:ptCount val="1"/>
                <c:pt idx="0">
                  <c:v>Female</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Maternity!$B$5:$B$7</c:f>
              <c:numCache>
                <c:formatCode>General</c:formatCode>
                <c:ptCount val="3"/>
                <c:pt idx="0">
                  <c:v>2011</c:v>
                </c:pt>
                <c:pt idx="1">
                  <c:v>2012</c:v>
                </c:pt>
                <c:pt idx="2">
                  <c:v>2013</c:v>
                </c:pt>
              </c:numCache>
            </c:numRef>
          </c:cat>
          <c:val>
            <c:numRef>
              <c:f>Maternity!$C$5:$C$7</c:f>
              <c:numCache>
                <c:formatCode>General</c:formatCode>
                <c:ptCount val="3"/>
                <c:pt idx="0">
                  <c:v>15</c:v>
                </c:pt>
                <c:pt idx="1">
                  <c:v>18</c:v>
                </c:pt>
                <c:pt idx="2">
                  <c:v>11</c:v>
                </c:pt>
              </c:numCache>
            </c:numRef>
          </c:val>
        </c:ser>
        <c:dLbls>
          <c:showLegendKey val="0"/>
          <c:showVal val="0"/>
          <c:showCatName val="0"/>
          <c:showSerName val="0"/>
          <c:showPercent val="0"/>
          <c:showBubbleSize val="0"/>
        </c:dLbls>
        <c:gapWidth val="150"/>
        <c:axId val="403261328"/>
        <c:axId val="403261720"/>
      </c:barChart>
      <c:catAx>
        <c:axId val="403261328"/>
        <c:scaling>
          <c:orientation val="minMax"/>
        </c:scaling>
        <c:delete val="0"/>
        <c:axPos val="b"/>
        <c:numFmt formatCode="General" sourceLinked="1"/>
        <c:majorTickMark val="out"/>
        <c:minorTickMark val="none"/>
        <c:tickLblPos val="nextTo"/>
        <c:crossAx val="403261720"/>
        <c:crosses val="autoZero"/>
        <c:auto val="1"/>
        <c:lblAlgn val="ctr"/>
        <c:lblOffset val="100"/>
        <c:noMultiLvlLbl val="0"/>
      </c:catAx>
      <c:valAx>
        <c:axId val="403261720"/>
        <c:scaling>
          <c:orientation val="minMax"/>
        </c:scaling>
        <c:delete val="0"/>
        <c:axPos val="l"/>
        <c:majorGridlines/>
        <c:numFmt formatCode="General" sourceLinked="1"/>
        <c:majorTickMark val="out"/>
        <c:minorTickMark val="none"/>
        <c:tickLblPos val="nextTo"/>
        <c:crossAx val="403261328"/>
        <c:crosses val="autoZero"/>
        <c:crossBetween val="between"/>
      </c:valAx>
      <c:spPr>
        <a:solidFill>
          <a:srgbClr val="FFFFFF"/>
        </a:solidFill>
      </c:spPr>
    </c:plotArea>
    <c:plotVisOnly val="1"/>
    <c:dispBlanksAs val="gap"/>
    <c:showDLblsOverMax val="0"/>
  </c:chart>
  <c:spPr>
    <a:solidFill>
      <a:srgbClr val="FFFFFF"/>
    </a:solidFill>
    <a:ln>
      <a:solidFill>
        <a:srgbClr val="FFFFFF"/>
      </a:solid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US" sz="1200"/>
              <a:t>Maternity return rate</a:t>
            </a:r>
          </a:p>
        </c:rich>
      </c:tx>
      <c:overlay val="0"/>
    </c:title>
    <c:autoTitleDeleted val="0"/>
    <c:plotArea>
      <c:layout/>
      <c:barChart>
        <c:barDir val="col"/>
        <c:grouping val="clustered"/>
        <c:varyColors val="0"/>
        <c:ser>
          <c:idx val="0"/>
          <c:order val="0"/>
          <c:tx>
            <c:strRef>
              <c:f>Maternity!$C$21</c:f>
              <c:strCache>
                <c:ptCount val="1"/>
                <c:pt idx="0">
                  <c:v>% return</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Maternity!$B$22:$B$24</c:f>
              <c:numCache>
                <c:formatCode>General</c:formatCode>
                <c:ptCount val="3"/>
                <c:pt idx="0">
                  <c:v>2011</c:v>
                </c:pt>
                <c:pt idx="1">
                  <c:v>2012</c:v>
                </c:pt>
                <c:pt idx="2">
                  <c:v>2013</c:v>
                </c:pt>
              </c:numCache>
            </c:numRef>
          </c:cat>
          <c:val>
            <c:numRef>
              <c:f>Maternity!$C$22:$C$24</c:f>
              <c:numCache>
                <c:formatCode>0%</c:formatCode>
                <c:ptCount val="3"/>
                <c:pt idx="0">
                  <c:v>0.91</c:v>
                </c:pt>
                <c:pt idx="1">
                  <c:v>0.95</c:v>
                </c:pt>
                <c:pt idx="2">
                  <c:v>0.96</c:v>
                </c:pt>
              </c:numCache>
            </c:numRef>
          </c:val>
        </c:ser>
        <c:dLbls>
          <c:showLegendKey val="0"/>
          <c:showVal val="0"/>
          <c:showCatName val="0"/>
          <c:showSerName val="0"/>
          <c:showPercent val="0"/>
          <c:showBubbleSize val="0"/>
        </c:dLbls>
        <c:gapWidth val="150"/>
        <c:axId val="403262504"/>
        <c:axId val="403262896"/>
      </c:barChart>
      <c:catAx>
        <c:axId val="403262504"/>
        <c:scaling>
          <c:orientation val="minMax"/>
        </c:scaling>
        <c:delete val="0"/>
        <c:axPos val="b"/>
        <c:numFmt formatCode="General" sourceLinked="1"/>
        <c:majorTickMark val="out"/>
        <c:minorTickMark val="none"/>
        <c:tickLblPos val="nextTo"/>
        <c:crossAx val="403262896"/>
        <c:crosses val="autoZero"/>
        <c:auto val="1"/>
        <c:lblAlgn val="ctr"/>
        <c:lblOffset val="100"/>
        <c:noMultiLvlLbl val="0"/>
      </c:catAx>
      <c:valAx>
        <c:axId val="403262896"/>
        <c:scaling>
          <c:orientation val="minMax"/>
          <c:max val="1"/>
          <c:min val="0"/>
        </c:scaling>
        <c:delete val="0"/>
        <c:axPos val="l"/>
        <c:majorGridlines/>
        <c:numFmt formatCode="0%" sourceLinked="1"/>
        <c:majorTickMark val="out"/>
        <c:minorTickMark val="none"/>
        <c:tickLblPos val="nextTo"/>
        <c:crossAx val="403262504"/>
        <c:crosses val="autoZero"/>
        <c:crossBetween val="between"/>
      </c:valAx>
      <c:spPr>
        <a:solidFill>
          <a:srgbClr val="FFFFFF"/>
        </a:solidFill>
      </c:spPr>
    </c:plotArea>
    <c:plotVisOnly val="1"/>
    <c:dispBlanksAs val="gap"/>
    <c:showDLblsOverMax val="0"/>
  </c:chart>
  <c:spPr>
    <a:solidFill>
      <a:srgbClr val="FFFFFF"/>
    </a:solidFill>
    <a:ln>
      <a:solidFill>
        <a:srgbClr val="FFFFFF"/>
      </a:solid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GB" sz="1200"/>
              <a:t>Adoption, paternity, additional paternity and parental leave uptake</a:t>
            </a:r>
          </a:p>
        </c:rich>
      </c:tx>
      <c:layout>
        <c:manualLayout>
          <c:xMode val="edge"/>
          <c:yMode val="edge"/>
          <c:x val="0.16145144356955379"/>
          <c:y val="2.9304029304029304E-2"/>
        </c:manualLayout>
      </c:layout>
      <c:overlay val="0"/>
    </c:title>
    <c:autoTitleDeleted val="0"/>
    <c:plotArea>
      <c:layout/>
      <c:barChart>
        <c:barDir val="col"/>
        <c:grouping val="clustered"/>
        <c:varyColors val="0"/>
        <c:ser>
          <c:idx val="0"/>
          <c:order val="0"/>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Maternity!$B$40:$C$43</c:f>
              <c:multiLvlStrCache>
                <c:ptCount val="4"/>
                <c:lvl>
                  <c:pt idx="0">
                    <c:v>Paternity</c:v>
                  </c:pt>
                  <c:pt idx="1">
                    <c:v>Adoption</c:v>
                  </c:pt>
                  <c:pt idx="2">
                    <c:v>Additional Paternity</c:v>
                  </c:pt>
                  <c:pt idx="3">
                    <c:v>Parental</c:v>
                  </c:pt>
                </c:lvl>
                <c:lvl>
                  <c:pt idx="0">
                    <c:v>2011-2013</c:v>
                  </c:pt>
                </c:lvl>
              </c:multiLvlStrCache>
            </c:multiLvlStrRef>
          </c:cat>
          <c:val>
            <c:numRef>
              <c:f>Maternity!$D$40:$D$43</c:f>
              <c:numCache>
                <c:formatCode>General</c:formatCode>
                <c:ptCount val="4"/>
                <c:pt idx="0">
                  <c:v>11</c:v>
                </c:pt>
                <c:pt idx="1">
                  <c:v>1</c:v>
                </c:pt>
                <c:pt idx="2">
                  <c:v>2</c:v>
                </c:pt>
                <c:pt idx="3">
                  <c:v>0</c:v>
                </c:pt>
              </c:numCache>
            </c:numRef>
          </c:val>
        </c:ser>
        <c:dLbls>
          <c:showLegendKey val="0"/>
          <c:showVal val="0"/>
          <c:showCatName val="0"/>
          <c:showSerName val="0"/>
          <c:showPercent val="0"/>
          <c:showBubbleSize val="0"/>
        </c:dLbls>
        <c:gapWidth val="150"/>
        <c:axId val="403263680"/>
        <c:axId val="403264072"/>
      </c:barChart>
      <c:catAx>
        <c:axId val="403263680"/>
        <c:scaling>
          <c:orientation val="minMax"/>
        </c:scaling>
        <c:delete val="0"/>
        <c:axPos val="b"/>
        <c:numFmt formatCode="General" sourceLinked="0"/>
        <c:majorTickMark val="none"/>
        <c:minorTickMark val="none"/>
        <c:tickLblPos val="nextTo"/>
        <c:crossAx val="403264072"/>
        <c:crosses val="autoZero"/>
        <c:auto val="1"/>
        <c:lblAlgn val="ctr"/>
        <c:lblOffset val="100"/>
        <c:noMultiLvlLbl val="0"/>
      </c:catAx>
      <c:valAx>
        <c:axId val="403264072"/>
        <c:scaling>
          <c:orientation val="minMax"/>
        </c:scaling>
        <c:delete val="0"/>
        <c:axPos val="l"/>
        <c:majorGridlines/>
        <c:numFmt formatCode="General" sourceLinked="1"/>
        <c:majorTickMark val="none"/>
        <c:minorTickMark val="none"/>
        <c:tickLblPos val="nextTo"/>
        <c:crossAx val="403263680"/>
        <c:crosses val="autoZero"/>
        <c:crossBetween val="between"/>
      </c:valAx>
      <c:spPr>
        <a:noFill/>
      </c:spPr>
    </c:plotArea>
    <c:plotVisOnly val="1"/>
    <c:dispBlanksAs val="gap"/>
    <c:showDLblsOverMax val="0"/>
  </c:chart>
  <c:spPr>
    <a:solidFill>
      <a:srgbClr val="FFFFFF"/>
    </a:solidFill>
    <a:ln>
      <a:no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GB" sz="1200"/>
              <a:t>Question 12: my Department is inclusive and supportive</a:t>
            </a:r>
          </a:p>
        </c:rich>
      </c:tx>
      <c:overlay val="0"/>
    </c:title>
    <c:autoTitleDeleted val="0"/>
    <c:plotArea>
      <c:layout/>
      <c:barChart>
        <c:barDir val="bar"/>
        <c:grouping val="percentStacked"/>
        <c:varyColors val="0"/>
        <c:ser>
          <c:idx val="0"/>
          <c:order val="0"/>
          <c:tx>
            <c:strRef>
              <c:f>Survey!$B$16</c:f>
              <c:strCache>
                <c:ptCount val="1"/>
                <c:pt idx="0">
                  <c:v>Strongly Disagree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Survey!$C$15:$E$15</c:f>
              <c:strCache>
                <c:ptCount val="3"/>
                <c:pt idx="0">
                  <c:v>Men</c:v>
                </c:pt>
                <c:pt idx="1">
                  <c:v>Women</c:v>
                </c:pt>
                <c:pt idx="2">
                  <c:v>Total</c:v>
                </c:pt>
              </c:strCache>
            </c:strRef>
          </c:cat>
          <c:val>
            <c:numRef>
              <c:f>Survey!$C$16:$E$16</c:f>
              <c:numCache>
                <c:formatCode>0%</c:formatCode>
                <c:ptCount val="3"/>
                <c:pt idx="0">
                  <c:v>8.0645161290322578E-2</c:v>
                </c:pt>
                <c:pt idx="1">
                  <c:v>0.47916666666666669</c:v>
                </c:pt>
                <c:pt idx="2">
                  <c:v>0.25454545454545452</c:v>
                </c:pt>
              </c:numCache>
            </c:numRef>
          </c:val>
        </c:ser>
        <c:ser>
          <c:idx val="1"/>
          <c:order val="1"/>
          <c:tx>
            <c:strRef>
              <c:f>Survey!$B$17</c:f>
              <c:strCache>
                <c:ptCount val="1"/>
                <c:pt idx="0">
                  <c:v>Disagree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Survey!$C$15:$E$15</c:f>
              <c:strCache>
                <c:ptCount val="3"/>
                <c:pt idx="0">
                  <c:v>Men</c:v>
                </c:pt>
                <c:pt idx="1">
                  <c:v>Women</c:v>
                </c:pt>
                <c:pt idx="2">
                  <c:v>Total</c:v>
                </c:pt>
              </c:strCache>
            </c:strRef>
          </c:cat>
          <c:val>
            <c:numRef>
              <c:f>Survey!$C$17:$E$17</c:f>
              <c:numCache>
                <c:formatCode>0%</c:formatCode>
                <c:ptCount val="3"/>
                <c:pt idx="0">
                  <c:v>0.19354838709677419</c:v>
                </c:pt>
                <c:pt idx="1">
                  <c:v>0.33333333333333331</c:v>
                </c:pt>
                <c:pt idx="2">
                  <c:v>0.25454545454545452</c:v>
                </c:pt>
              </c:numCache>
            </c:numRef>
          </c:val>
        </c:ser>
        <c:ser>
          <c:idx val="2"/>
          <c:order val="2"/>
          <c:tx>
            <c:strRef>
              <c:f>Survey!$B$18</c:f>
              <c:strCache>
                <c:ptCount val="1"/>
                <c:pt idx="0">
                  <c:v>Agree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Survey!$C$15:$E$15</c:f>
              <c:strCache>
                <c:ptCount val="3"/>
                <c:pt idx="0">
                  <c:v>Men</c:v>
                </c:pt>
                <c:pt idx="1">
                  <c:v>Women</c:v>
                </c:pt>
                <c:pt idx="2">
                  <c:v>Total</c:v>
                </c:pt>
              </c:strCache>
            </c:strRef>
          </c:cat>
          <c:val>
            <c:numRef>
              <c:f>Survey!$C$18:$E$18</c:f>
              <c:numCache>
                <c:formatCode>0%</c:formatCode>
                <c:ptCount val="3"/>
                <c:pt idx="0">
                  <c:v>0.22580645161290322</c:v>
                </c:pt>
                <c:pt idx="1">
                  <c:v>0.14583333333333334</c:v>
                </c:pt>
                <c:pt idx="2">
                  <c:v>0.19090909090909092</c:v>
                </c:pt>
              </c:numCache>
            </c:numRef>
          </c:val>
        </c:ser>
        <c:ser>
          <c:idx val="3"/>
          <c:order val="3"/>
          <c:tx>
            <c:strRef>
              <c:f>Survey!$B$19</c:f>
              <c:strCache>
                <c:ptCount val="1"/>
                <c:pt idx="0">
                  <c:v>Strongly Agree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Survey!$C$15:$E$15</c:f>
              <c:strCache>
                <c:ptCount val="3"/>
                <c:pt idx="0">
                  <c:v>Men</c:v>
                </c:pt>
                <c:pt idx="1">
                  <c:v>Women</c:v>
                </c:pt>
                <c:pt idx="2">
                  <c:v>Total</c:v>
                </c:pt>
              </c:strCache>
            </c:strRef>
          </c:cat>
          <c:val>
            <c:numRef>
              <c:f>Survey!$C$19:$E$19</c:f>
              <c:numCache>
                <c:formatCode>0%</c:formatCode>
                <c:ptCount val="3"/>
                <c:pt idx="0">
                  <c:v>0.5</c:v>
                </c:pt>
                <c:pt idx="1">
                  <c:v>4.1666666666666664E-2</c:v>
                </c:pt>
                <c:pt idx="2">
                  <c:v>0.3</c:v>
                </c:pt>
              </c:numCache>
            </c:numRef>
          </c:val>
        </c:ser>
        <c:dLbls>
          <c:showLegendKey val="0"/>
          <c:showVal val="0"/>
          <c:showCatName val="0"/>
          <c:showSerName val="0"/>
          <c:showPercent val="0"/>
          <c:showBubbleSize val="0"/>
        </c:dLbls>
        <c:gapWidth val="55"/>
        <c:overlap val="100"/>
        <c:axId val="403797032"/>
        <c:axId val="403797424"/>
      </c:barChart>
      <c:catAx>
        <c:axId val="403797032"/>
        <c:scaling>
          <c:orientation val="minMax"/>
        </c:scaling>
        <c:delete val="0"/>
        <c:axPos val="l"/>
        <c:numFmt formatCode="General" sourceLinked="0"/>
        <c:majorTickMark val="none"/>
        <c:minorTickMark val="none"/>
        <c:tickLblPos val="nextTo"/>
        <c:crossAx val="403797424"/>
        <c:crosses val="autoZero"/>
        <c:auto val="1"/>
        <c:lblAlgn val="ctr"/>
        <c:lblOffset val="100"/>
        <c:noMultiLvlLbl val="0"/>
      </c:catAx>
      <c:valAx>
        <c:axId val="403797424"/>
        <c:scaling>
          <c:orientation val="minMax"/>
        </c:scaling>
        <c:delete val="0"/>
        <c:axPos val="b"/>
        <c:majorGridlines/>
        <c:numFmt formatCode="0%" sourceLinked="1"/>
        <c:majorTickMark val="none"/>
        <c:minorTickMark val="none"/>
        <c:tickLblPos val="nextTo"/>
        <c:crossAx val="403797032"/>
        <c:crosses val="autoZero"/>
        <c:crossBetween val="between"/>
      </c:valAx>
      <c:spPr>
        <a:noFill/>
      </c:spPr>
    </c:plotArea>
    <c:legend>
      <c:legendPos val="r"/>
      <c:overlay val="0"/>
    </c:legend>
    <c:plotVisOnly val="1"/>
    <c:dispBlanksAs val="gap"/>
    <c:showDLblsOverMax val="0"/>
  </c:chart>
  <c:spPr>
    <a:solidFill>
      <a:srgbClr val="FFFFFF"/>
    </a:solidFill>
    <a:ln>
      <a:noFill/>
    </a:ln>
  </c:spPr>
  <c:txPr>
    <a:bodyPr/>
    <a:lstStyle/>
    <a:p>
      <a:pPr>
        <a:defRPr sz="1050">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GB" sz="1200"/>
              <a:t>UG Recruitment 2013-2015</a:t>
            </a:r>
          </a:p>
        </c:rich>
      </c:tx>
      <c:overlay val="0"/>
    </c:title>
    <c:autoTitleDeleted val="0"/>
    <c:plotArea>
      <c:layout/>
      <c:barChart>
        <c:barDir val="col"/>
        <c:grouping val="percentStacked"/>
        <c:varyColors val="0"/>
        <c:ser>
          <c:idx val="0"/>
          <c:order val="0"/>
          <c:tx>
            <c:strRef>
              <c:f>'Student Recuirtment'!$D$4</c:f>
              <c:strCache>
                <c:ptCount val="1"/>
                <c:pt idx="0">
                  <c:v>Female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'Student Recuirtment'!$B$5:$C$13</c:f>
              <c:multiLvlStrCache>
                <c:ptCount val="9"/>
                <c:lvl>
                  <c:pt idx="0">
                    <c:v>Applicants</c:v>
                  </c:pt>
                  <c:pt idx="1">
                    <c:v>Offer</c:v>
                  </c:pt>
                  <c:pt idx="2">
                    <c:v>Accept</c:v>
                  </c:pt>
                  <c:pt idx="3">
                    <c:v>Applicants</c:v>
                  </c:pt>
                  <c:pt idx="4">
                    <c:v>Offer</c:v>
                  </c:pt>
                  <c:pt idx="5">
                    <c:v>Accept</c:v>
                  </c:pt>
                  <c:pt idx="6">
                    <c:v>Applicants</c:v>
                  </c:pt>
                  <c:pt idx="7">
                    <c:v>Offer</c:v>
                  </c:pt>
                  <c:pt idx="8">
                    <c:v>Accept</c:v>
                  </c:pt>
                </c:lvl>
                <c:lvl>
                  <c:pt idx="0">
                    <c:v>2013/14</c:v>
                  </c:pt>
                  <c:pt idx="3">
                    <c:v>2014/15</c:v>
                  </c:pt>
                  <c:pt idx="6">
                    <c:v>2015/16</c:v>
                  </c:pt>
                </c:lvl>
              </c:multiLvlStrCache>
            </c:multiLvlStrRef>
          </c:cat>
          <c:val>
            <c:numRef>
              <c:f>'Student Recuirtment'!$D$5:$D$13</c:f>
              <c:numCache>
                <c:formatCode>General</c:formatCode>
                <c:ptCount val="9"/>
                <c:pt idx="0">
                  <c:v>51</c:v>
                </c:pt>
                <c:pt idx="1">
                  <c:v>3</c:v>
                </c:pt>
                <c:pt idx="2">
                  <c:v>0</c:v>
                </c:pt>
                <c:pt idx="3">
                  <c:v>28</c:v>
                </c:pt>
                <c:pt idx="4">
                  <c:v>2</c:v>
                </c:pt>
                <c:pt idx="5">
                  <c:v>0</c:v>
                </c:pt>
                <c:pt idx="6">
                  <c:v>55</c:v>
                </c:pt>
                <c:pt idx="7">
                  <c:v>4</c:v>
                </c:pt>
                <c:pt idx="8">
                  <c:v>0</c:v>
                </c:pt>
              </c:numCache>
            </c:numRef>
          </c:val>
        </c:ser>
        <c:ser>
          <c:idx val="1"/>
          <c:order val="1"/>
          <c:tx>
            <c:strRef>
              <c:f>'Student Recuirtment'!$E$4</c:f>
              <c:strCache>
                <c:ptCount val="1"/>
                <c:pt idx="0">
                  <c:v>Male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'Student Recuirtment'!$B$5:$C$13</c:f>
              <c:multiLvlStrCache>
                <c:ptCount val="9"/>
                <c:lvl>
                  <c:pt idx="0">
                    <c:v>Applicants</c:v>
                  </c:pt>
                  <c:pt idx="1">
                    <c:v>Offer</c:v>
                  </c:pt>
                  <c:pt idx="2">
                    <c:v>Accept</c:v>
                  </c:pt>
                  <c:pt idx="3">
                    <c:v>Applicants</c:v>
                  </c:pt>
                  <c:pt idx="4">
                    <c:v>Offer</c:v>
                  </c:pt>
                  <c:pt idx="5">
                    <c:v>Accept</c:v>
                  </c:pt>
                  <c:pt idx="6">
                    <c:v>Applicants</c:v>
                  </c:pt>
                  <c:pt idx="7">
                    <c:v>Offer</c:v>
                  </c:pt>
                  <c:pt idx="8">
                    <c:v>Accept</c:v>
                  </c:pt>
                </c:lvl>
                <c:lvl>
                  <c:pt idx="0">
                    <c:v>2013/14</c:v>
                  </c:pt>
                  <c:pt idx="3">
                    <c:v>2014/15</c:v>
                  </c:pt>
                  <c:pt idx="6">
                    <c:v>2015/16</c:v>
                  </c:pt>
                </c:lvl>
              </c:multiLvlStrCache>
            </c:multiLvlStrRef>
          </c:cat>
          <c:val>
            <c:numRef>
              <c:f>'Student Recuirtment'!$E$5:$E$13</c:f>
              <c:numCache>
                <c:formatCode>General</c:formatCode>
                <c:ptCount val="9"/>
                <c:pt idx="0">
                  <c:v>124</c:v>
                </c:pt>
                <c:pt idx="1">
                  <c:v>14</c:v>
                </c:pt>
                <c:pt idx="2">
                  <c:v>5</c:v>
                </c:pt>
                <c:pt idx="3">
                  <c:v>54</c:v>
                </c:pt>
                <c:pt idx="4">
                  <c:v>7</c:v>
                </c:pt>
                <c:pt idx="5">
                  <c:v>2</c:v>
                </c:pt>
                <c:pt idx="6">
                  <c:v>70</c:v>
                </c:pt>
                <c:pt idx="7">
                  <c:v>9</c:v>
                </c:pt>
                <c:pt idx="8">
                  <c:v>3</c:v>
                </c:pt>
              </c:numCache>
            </c:numRef>
          </c:val>
        </c:ser>
        <c:dLbls>
          <c:showLegendKey val="0"/>
          <c:showVal val="0"/>
          <c:showCatName val="0"/>
          <c:showSerName val="0"/>
          <c:showPercent val="0"/>
          <c:showBubbleSize val="0"/>
        </c:dLbls>
        <c:gapWidth val="55"/>
        <c:overlap val="100"/>
        <c:axId val="401148752"/>
        <c:axId val="401149144"/>
      </c:barChart>
      <c:catAx>
        <c:axId val="401148752"/>
        <c:scaling>
          <c:orientation val="minMax"/>
        </c:scaling>
        <c:delete val="0"/>
        <c:axPos val="b"/>
        <c:numFmt formatCode="General" sourceLinked="0"/>
        <c:majorTickMark val="none"/>
        <c:minorTickMark val="none"/>
        <c:tickLblPos val="nextTo"/>
        <c:crossAx val="401149144"/>
        <c:crosses val="autoZero"/>
        <c:auto val="1"/>
        <c:lblAlgn val="ctr"/>
        <c:lblOffset val="100"/>
        <c:noMultiLvlLbl val="0"/>
      </c:catAx>
      <c:valAx>
        <c:axId val="401149144"/>
        <c:scaling>
          <c:orientation val="minMax"/>
        </c:scaling>
        <c:delete val="0"/>
        <c:axPos val="l"/>
        <c:majorGridlines/>
        <c:numFmt formatCode="0%" sourceLinked="1"/>
        <c:majorTickMark val="none"/>
        <c:minorTickMark val="none"/>
        <c:tickLblPos val="nextTo"/>
        <c:crossAx val="401148752"/>
        <c:crosses val="autoZero"/>
        <c:crossBetween val="between"/>
      </c:valAx>
      <c:spPr>
        <a:solidFill>
          <a:srgbClr val="FFFFFF"/>
        </a:solidFill>
      </c:spPr>
    </c:plotArea>
    <c:legend>
      <c:legendPos val="r"/>
      <c:overlay val="0"/>
    </c:legend>
    <c:plotVisOnly val="1"/>
    <c:dispBlanksAs val="gap"/>
    <c:showDLblsOverMax val="0"/>
  </c:chart>
  <c:spPr>
    <a:solidFill>
      <a:srgbClr val="FFFFFF"/>
    </a:solidFill>
    <a:ln>
      <a:no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GB" sz="1200"/>
              <a:t>Proportion completing PGT courses</a:t>
            </a:r>
          </a:p>
        </c:rich>
      </c:tx>
      <c:overlay val="0"/>
    </c:title>
    <c:autoTitleDeleted val="0"/>
    <c:plotArea>
      <c:layout/>
      <c:barChart>
        <c:barDir val="col"/>
        <c:grouping val="clustered"/>
        <c:varyColors val="0"/>
        <c:ser>
          <c:idx val="0"/>
          <c:order val="0"/>
          <c:tx>
            <c:strRef>
              <c:f>'Degree Classification'!$B$42</c:f>
              <c:strCache>
                <c:ptCount val="1"/>
                <c:pt idx="0">
                  <c:v>Female</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'Degree Classification'!$C$41:$E$41</c:f>
              <c:strCache>
                <c:ptCount val="3"/>
                <c:pt idx="0">
                  <c:v>2013/14</c:v>
                </c:pt>
                <c:pt idx="1">
                  <c:v>2014/15</c:v>
                </c:pt>
                <c:pt idx="2">
                  <c:v>2015/16</c:v>
                </c:pt>
              </c:strCache>
            </c:strRef>
          </c:cat>
          <c:val>
            <c:numRef>
              <c:f>'Degree Classification'!$C$42:$E$42</c:f>
              <c:numCache>
                <c:formatCode>0%</c:formatCode>
                <c:ptCount val="3"/>
                <c:pt idx="0">
                  <c:v>0.85</c:v>
                </c:pt>
                <c:pt idx="1">
                  <c:v>1</c:v>
                </c:pt>
                <c:pt idx="2">
                  <c:v>0.89473684210526316</c:v>
                </c:pt>
              </c:numCache>
            </c:numRef>
          </c:val>
        </c:ser>
        <c:ser>
          <c:idx val="1"/>
          <c:order val="1"/>
          <c:tx>
            <c:strRef>
              <c:f>'Degree Classification'!$B$43</c:f>
              <c:strCache>
                <c:ptCount val="1"/>
                <c:pt idx="0">
                  <c:v>Male</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'Degree Classification'!$C$41:$E$41</c:f>
              <c:strCache>
                <c:ptCount val="3"/>
                <c:pt idx="0">
                  <c:v>2013/14</c:v>
                </c:pt>
                <c:pt idx="1">
                  <c:v>2014/15</c:v>
                </c:pt>
                <c:pt idx="2">
                  <c:v>2015/16</c:v>
                </c:pt>
              </c:strCache>
            </c:strRef>
          </c:cat>
          <c:val>
            <c:numRef>
              <c:f>'Degree Classification'!$C$43:$E$43</c:f>
              <c:numCache>
                <c:formatCode>0%</c:formatCode>
                <c:ptCount val="3"/>
                <c:pt idx="0">
                  <c:v>0.70967741935483875</c:v>
                </c:pt>
                <c:pt idx="1">
                  <c:v>0.88888888888888884</c:v>
                </c:pt>
                <c:pt idx="2">
                  <c:v>1</c:v>
                </c:pt>
              </c:numCache>
            </c:numRef>
          </c:val>
        </c:ser>
        <c:dLbls>
          <c:showLegendKey val="0"/>
          <c:showVal val="0"/>
          <c:showCatName val="0"/>
          <c:showSerName val="0"/>
          <c:showPercent val="0"/>
          <c:showBubbleSize val="0"/>
        </c:dLbls>
        <c:gapWidth val="150"/>
        <c:axId val="401149928"/>
        <c:axId val="401150320"/>
      </c:barChart>
      <c:catAx>
        <c:axId val="401149928"/>
        <c:scaling>
          <c:orientation val="minMax"/>
        </c:scaling>
        <c:delete val="0"/>
        <c:axPos val="b"/>
        <c:numFmt formatCode="General" sourceLinked="0"/>
        <c:majorTickMark val="none"/>
        <c:minorTickMark val="none"/>
        <c:tickLblPos val="nextTo"/>
        <c:crossAx val="401150320"/>
        <c:crosses val="autoZero"/>
        <c:auto val="1"/>
        <c:lblAlgn val="ctr"/>
        <c:lblOffset val="100"/>
        <c:noMultiLvlLbl val="0"/>
      </c:catAx>
      <c:valAx>
        <c:axId val="401150320"/>
        <c:scaling>
          <c:orientation val="minMax"/>
          <c:max val="1"/>
        </c:scaling>
        <c:delete val="0"/>
        <c:axPos val="l"/>
        <c:majorGridlines/>
        <c:numFmt formatCode="0%" sourceLinked="1"/>
        <c:majorTickMark val="none"/>
        <c:minorTickMark val="none"/>
        <c:tickLblPos val="nextTo"/>
        <c:crossAx val="401149928"/>
        <c:crosses val="autoZero"/>
        <c:crossBetween val="between"/>
      </c:valAx>
      <c:spPr>
        <a:solidFill>
          <a:srgbClr val="FFFFFF"/>
        </a:solidFill>
      </c:spPr>
    </c:plotArea>
    <c:legend>
      <c:legendPos val="r"/>
      <c:overlay val="0"/>
    </c:legend>
    <c:plotVisOnly val="1"/>
    <c:dispBlanksAs val="gap"/>
    <c:showDLblsOverMax val="0"/>
  </c:chart>
  <c:spPr>
    <a:solidFill>
      <a:srgbClr val="FFFFFF"/>
    </a:solidFill>
    <a:ln>
      <a:solidFill>
        <a:srgbClr val="FFFFFF"/>
      </a:solid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GB" sz="1200"/>
              <a:t>Average time in years to submit PhD thesis</a:t>
            </a:r>
          </a:p>
        </c:rich>
      </c:tx>
      <c:overlay val="0"/>
    </c:title>
    <c:autoTitleDeleted val="0"/>
    <c:plotArea>
      <c:layout/>
      <c:barChart>
        <c:barDir val="col"/>
        <c:grouping val="clustered"/>
        <c:varyColors val="0"/>
        <c:ser>
          <c:idx val="0"/>
          <c:order val="0"/>
          <c:tx>
            <c:strRef>
              <c:f>'Degree Classification'!$B$57</c:f>
              <c:strCache>
                <c:ptCount val="1"/>
                <c:pt idx="0">
                  <c:v>Female</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'Degree Classification'!$C$56:$E$56</c:f>
              <c:strCache>
                <c:ptCount val="3"/>
                <c:pt idx="0">
                  <c:v>2013/14</c:v>
                </c:pt>
                <c:pt idx="1">
                  <c:v>2014/15</c:v>
                </c:pt>
                <c:pt idx="2">
                  <c:v>2015/16</c:v>
                </c:pt>
              </c:strCache>
            </c:strRef>
          </c:cat>
          <c:val>
            <c:numRef>
              <c:f>'Degree Classification'!$C$57:$E$57</c:f>
              <c:numCache>
                <c:formatCode>0.0</c:formatCode>
                <c:ptCount val="3"/>
                <c:pt idx="0">
                  <c:v>3.8944874427420668</c:v>
                </c:pt>
                <c:pt idx="1">
                  <c:v>4.1089151266255985</c:v>
                </c:pt>
                <c:pt idx="2">
                  <c:v>4.1208076659822037</c:v>
                </c:pt>
              </c:numCache>
            </c:numRef>
          </c:val>
        </c:ser>
        <c:ser>
          <c:idx val="1"/>
          <c:order val="1"/>
          <c:tx>
            <c:strRef>
              <c:f>'Degree Classification'!$B$58</c:f>
              <c:strCache>
                <c:ptCount val="1"/>
                <c:pt idx="0">
                  <c:v>Male</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'Degree Classification'!$C$56:$E$56</c:f>
              <c:strCache>
                <c:ptCount val="3"/>
                <c:pt idx="0">
                  <c:v>2013/14</c:v>
                </c:pt>
                <c:pt idx="1">
                  <c:v>2014/15</c:v>
                </c:pt>
                <c:pt idx="2">
                  <c:v>2015/16</c:v>
                </c:pt>
              </c:strCache>
            </c:strRef>
          </c:cat>
          <c:val>
            <c:numRef>
              <c:f>'Degree Classification'!$C$58:$E$58</c:f>
              <c:numCache>
                <c:formatCode>0.0</c:formatCode>
                <c:ptCount val="3"/>
                <c:pt idx="0">
                  <c:v>3.5496235455167695</c:v>
                </c:pt>
                <c:pt idx="1">
                  <c:v>3.9910164271047228</c:v>
                </c:pt>
                <c:pt idx="2">
                  <c:v>3.8651081977570705</c:v>
                </c:pt>
              </c:numCache>
            </c:numRef>
          </c:val>
        </c:ser>
        <c:dLbls>
          <c:showLegendKey val="0"/>
          <c:showVal val="0"/>
          <c:showCatName val="0"/>
          <c:showSerName val="0"/>
          <c:showPercent val="0"/>
          <c:showBubbleSize val="0"/>
        </c:dLbls>
        <c:gapWidth val="150"/>
        <c:axId val="401151104"/>
        <c:axId val="401151496"/>
      </c:barChart>
      <c:catAx>
        <c:axId val="401151104"/>
        <c:scaling>
          <c:orientation val="minMax"/>
        </c:scaling>
        <c:delete val="0"/>
        <c:axPos val="b"/>
        <c:numFmt formatCode="General" sourceLinked="0"/>
        <c:majorTickMark val="none"/>
        <c:minorTickMark val="none"/>
        <c:tickLblPos val="nextTo"/>
        <c:crossAx val="401151496"/>
        <c:crosses val="autoZero"/>
        <c:auto val="1"/>
        <c:lblAlgn val="ctr"/>
        <c:lblOffset val="100"/>
        <c:noMultiLvlLbl val="0"/>
      </c:catAx>
      <c:valAx>
        <c:axId val="401151496"/>
        <c:scaling>
          <c:orientation val="minMax"/>
        </c:scaling>
        <c:delete val="0"/>
        <c:axPos val="l"/>
        <c:majorGridlines/>
        <c:title>
          <c:tx>
            <c:rich>
              <a:bodyPr/>
              <a:lstStyle/>
              <a:p>
                <a:pPr>
                  <a:defRPr/>
                </a:pPr>
                <a:r>
                  <a:rPr lang="en-GB"/>
                  <a:t>Number of Years to submit</a:t>
                </a:r>
              </a:p>
            </c:rich>
          </c:tx>
          <c:layout>
            <c:manualLayout>
              <c:xMode val="edge"/>
              <c:yMode val="edge"/>
              <c:x val="1.9444444444444445E-2"/>
              <c:y val="0.21730533683289588"/>
            </c:manualLayout>
          </c:layout>
          <c:overlay val="0"/>
        </c:title>
        <c:numFmt formatCode="0.0" sourceLinked="1"/>
        <c:majorTickMark val="out"/>
        <c:minorTickMark val="none"/>
        <c:tickLblPos val="nextTo"/>
        <c:crossAx val="401151104"/>
        <c:crosses val="autoZero"/>
        <c:crossBetween val="between"/>
      </c:valAx>
      <c:spPr>
        <a:noFill/>
      </c:spPr>
    </c:plotArea>
    <c:legend>
      <c:legendPos val="r"/>
      <c:overlay val="0"/>
    </c:legend>
    <c:plotVisOnly val="1"/>
    <c:dispBlanksAs val="gap"/>
    <c:showDLblsOverMax val="0"/>
  </c:chart>
  <c:spPr>
    <a:solidFill>
      <a:srgbClr val="FFFFFF"/>
    </a:solidFill>
    <a:ln>
      <a:solidFill>
        <a:srgbClr val="FFFFFF"/>
      </a:solid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GB" sz="1200"/>
              <a:t>Degree Classification</a:t>
            </a:r>
          </a:p>
        </c:rich>
      </c:tx>
      <c:overlay val="0"/>
    </c:title>
    <c:autoTitleDeleted val="0"/>
    <c:plotArea>
      <c:layout/>
      <c:barChart>
        <c:barDir val="col"/>
        <c:grouping val="percentStacked"/>
        <c:varyColors val="0"/>
        <c:ser>
          <c:idx val="0"/>
          <c:order val="0"/>
          <c:tx>
            <c:strRef>
              <c:f>'Degree Classification'!$D$5</c:f>
              <c:strCache>
                <c:ptCount val="1"/>
                <c:pt idx="0">
                  <c:v>Female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'Degree Classification'!$B$6:$C$17</c:f>
              <c:multiLvlStrCache>
                <c:ptCount val="12"/>
                <c:lvl>
                  <c:pt idx="0">
                    <c:v>1st</c:v>
                  </c:pt>
                  <c:pt idx="1">
                    <c:v>2:1</c:v>
                  </c:pt>
                  <c:pt idx="2">
                    <c:v>2:2</c:v>
                  </c:pt>
                  <c:pt idx="3">
                    <c:v>Fail</c:v>
                  </c:pt>
                  <c:pt idx="4">
                    <c:v>1st</c:v>
                  </c:pt>
                  <c:pt idx="5">
                    <c:v>2:1</c:v>
                  </c:pt>
                  <c:pt idx="6">
                    <c:v>2:2</c:v>
                  </c:pt>
                  <c:pt idx="7">
                    <c:v>Fail</c:v>
                  </c:pt>
                  <c:pt idx="8">
                    <c:v>1st</c:v>
                  </c:pt>
                  <c:pt idx="9">
                    <c:v>2:1</c:v>
                  </c:pt>
                  <c:pt idx="10">
                    <c:v>2:2</c:v>
                  </c:pt>
                  <c:pt idx="11">
                    <c:v>Fail</c:v>
                  </c:pt>
                </c:lvl>
                <c:lvl>
                  <c:pt idx="0">
                    <c:v>2013/14</c:v>
                  </c:pt>
                  <c:pt idx="4">
                    <c:v>2014/15</c:v>
                  </c:pt>
                  <c:pt idx="8">
                    <c:v>2015/16</c:v>
                  </c:pt>
                </c:lvl>
              </c:multiLvlStrCache>
            </c:multiLvlStrRef>
          </c:cat>
          <c:val>
            <c:numRef>
              <c:f>'Degree Classification'!$D$6:$D$17</c:f>
              <c:numCache>
                <c:formatCode>General</c:formatCode>
                <c:ptCount val="12"/>
                <c:pt idx="0">
                  <c:v>15</c:v>
                </c:pt>
                <c:pt idx="1">
                  <c:v>59</c:v>
                </c:pt>
                <c:pt idx="2">
                  <c:v>5</c:v>
                </c:pt>
                <c:pt idx="3">
                  <c:v>1</c:v>
                </c:pt>
                <c:pt idx="4">
                  <c:v>17</c:v>
                </c:pt>
                <c:pt idx="5">
                  <c:v>61</c:v>
                </c:pt>
                <c:pt idx="6">
                  <c:v>7</c:v>
                </c:pt>
                <c:pt idx="7">
                  <c:v>3</c:v>
                </c:pt>
                <c:pt idx="8">
                  <c:v>19</c:v>
                </c:pt>
                <c:pt idx="9">
                  <c:v>63</c:v>
                </c:pt>
                <c:pt idx="10">
                  <c:v>9</c:v>
                </c:pt>
                <c:pt idx="11">
                  <c:v>5</c:v>
                </c:pt>
              </c:numCache>
            </c:numRef>
          </c:val>
        </c:ser>
        <c:ser>
          <c:idx val="1"/>
          <c:order val="1"/>
          <c:tx>
            <c:strRef>
              <c:f>'Degree Classification'!$E$5</c:f>
              <c:strCache>
                <c:ptCount val="1"/>
                <c:pt idx="0">
                  <c:v>Male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'Degree Classification'!$B$6:$C$17</c:f>
              <c:multiLvlStrCache>
                <c:ptCount val="12"/>
                <c:lvl>
                  <c:pt idx="0">
                    <c:v>1st</c:v>
                  </c:pt>
                  <c:pt idx="1">
                    <c:v>2:1</c:v>
                  </c:pt>
                  <c:pt idx="2">
                    <c:v>2:2</c:v>
                  </c:pt>
                  <c:pt idx="3">
                    <c:v>Fail</c:v>
                  </c:pt>
                  <c:pt idx="4">
                    <c:v>1st</c:v>
                  </c:pt>
                  <c:pt idx="5">
                    <c:v>2:1</c:v>
                  </c:pt>
                  <c:pt idx="6">
                    <c:v>2:2</c:v>
                  </c:pt>
                  <c:pt idx="7">
                    <c:v>Fail</c:v>
                  </c:pt>
                  <c:pt idx="8">
                    <c:v>1st</c:v>
                  </c:pt>
                  <c:pt idx="9">
                    <c:v>2:1</c:v>
                  </c:pt>
                  <c:pt idx="10">
                    <c:v>2:2</c:v>
                  </c:pt>
                  <c:pt idx="11">
                    <c:v>Fail</c:v>
                  </c:pt>
                </c:lvl>
                <c:lvl>
                  <c:pt idx="0">
                    <c:v>2013/14</c:v>
                  </c:pt>
                  <c:pt idx="4">
                    <c:v>2014/15</c:v>
                  </c:pt>
                  <c:pt idx="8">
                    <c:v>2015/16</c:v>
                  </c:pt>
                </c:lvl>
              </c:multiLvlStrCache>
            </c:multiLvlStrRef>
          </c:cat>
          <c:val>
            <c:numRef>
              <c:f>'Degree Classification'!$E$6:$E$17</c:f>
              <c:numCache>
                <c:formatCode>General</c:formatCode>
                <c:ptCount val="12"/>
                <c:pt idx="0">
                  <c:v>10</c:v>
                </c:pt>
                <c:pt idx="1">
                  <c:v>52</c:v>
                </c:pt>
                <c:pt idx="2">
                  <c:v>11</c:v>
                </c:pt>
                <c:pt idx="3">
                  <c:v>4</c:v>
                </c:pt>
                <c:pt idx="4">
                  <c:v>12</c:v>
                </c:pt>
                <c:pt idx="5">
                  <c:v>54</c:v>
                </c:pt>
                <c:pt idx="6">
                  <c:v>13</c:v>
                </c:pt>
                <c:pt idx="7">
                  <c:v>6</c:v>
                </c:pt>
                <c:pt idx="8">
                  <c:v>14</c:v>
                </c:pt>
                <c:pt idx="9">
                  <c:v>56</c:v>
                </c:pt>
                <c:pt idx="10">
                  <c:v>15</c:v>
                </c:pt>
                <c:pt idx="11">
                  <c:v>8</c:v>
                </c:pt>
              </c:numCache>
            </c:numRef>
          </c:val>
        </c:ser>
        <c:dLbls>
          <c:showLegendKey val="0"/>
          <c:showVal val="0"/>
          <c:showCatName val="0"/>
          <c:showSerName val="0"/>
          <c:showPercent val="0"/>
          <c:showBubbleSize val="0"/>
        </c:dLbls>
        <c:gapWidth val="55"/>
        <c:overlap val="100"/>
        <c:axId val="402002992"/>
        <c:axId val="402003384"/>
      </c:barChart>
      <c:catAx>
        <c:axId val="402002992"/>
        <c:scaling>
          <c:orientation val="minMax"/>
        </c:scaling>
        <c:delete val="0"/>
        <c:axPos val="b"/>
        <c:numFmt formatCode="General" sourceLinked="0"/>
        <c:majorTickMark val="none"/>
        <c:minorTickMark val="none"/>
        <c:tickLblPos val="nextTo"/>
        <c:crossAx val="402003384"/>
        <c:crosses val="autoZero"/>
        <c:auto val="1"/>
        <c:lblAlgn val="ctr"/>
        <c:lblOffset val="100"/>
        <c:noMultiLvlLbl val="0"/>
      </c:catAx>
      <c:valAx>
        <c:axId val="402003384"/>
        <c:scaling>
          <c:orientation val="minMax"/>
        </c:scaling>
        <c:delete val="0"/>
        <c:axPos val="l"/>
        <c:majorGridlines/>
        <c:numFmt formatCode="0%" sourceLinked="1"/>
        <c:majorTickMark val="none"/>
        <c:minorTickMark val="none"/>
        <c:tickLblPos val="nextTo"/>
        <c:crossAx val="402002992"/>
        <c:crosses val="autoZero"/>
        <c:crossBetween val="between"/>
      </c:valAx>
      <c:spPr>
        <a:solidFill>
          <a:srgbClr val="FFFFFF"/>
        </a:solidFill>
      </c:spPr>
    </c:plotArea>
    <c:legend>
      <c:legendPos val="r"/>
      <c:overlay val="0"/>
    </c:legend>
    <c:plotVisOnly val="1"/>
    <c:dispBlanksAs val="gap"/>
    <c:showDLblsOverMax val="0"/>
  </c:chart>
  <c:spPr>
    <a:solidFill>
      <a:srgbClr val="FFFFFF"/>
    </a:solidFill>
    <a:ln>
      <a:no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GB" sz="1200"/>
              <a:t>Academic Pipeline 2015</a:t>
            </a:r>
          </a:p>
        </c:rich>
      </c:tx>
      <c:overlay val="0"/>
    </c:title>
    <c:autoTitleDeleted val="0"/>
    <c:plotArea>
      <c:layout/>
      <c:lineChart>
        <c:grouping val="standard"/>
        <c:varyColors val="0"/>
        <c:ser>
          <c:idx val="0"/>
          <c:order val="0"/>
          <c:tx>
            <c:strRef>
              <c:f>'Pipeline snapshot'!$H$4</c:f>
              <c:strCache>
                <c:ptCount val="1"/>
                <c:pt idx="0">
                  <c:v>Female </c:v>
                </c:pt>
              </c:strCache>
            </c:strRef>
          </c:tx>
          <c:spPr>
            <a:ln w="63500"/>
          </c:spP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'Pipeline snapshot'!$G$5:$G$13</c:f>
              <c:strCache>
                <c:ptCount val="9"/>
                <c:pt idx="0">
                  <c:v>UG</c:v>
                </c:pt>
                <c:pt idx="1">
                  <c:v>PGT</c:v>
                </c:pt>
                <c:pt idx="2">
                  <c:v>PGR</c:v>
                </c:pt>
                <c:pt idx="3">
                  <c:v>Research Assistant </c:v>
                </c:pt>
                <c:pt idx="4">
                  <c:v>Post Doc</c:v>
                </c:pt>
                <c:pt idx="5">
                  <c:v>Lecturer</c:v>
                </c:pt>
                <c:pt idx="6">
                  <c:v>Senior Lecturer</c:v>
                </c:pt>
                <c:pt idx="7">
                  <c:v>Reader</c:v>
                </c:pt>
                <c:pt idx="8">
                  <c:v>Professor</c:v>
                </c:pt>
              </c:strCache>
            </c:strRef>
          </c:cat>
          <c:val>
            <c:numRef>
              <c:f>'Pipeline snapshot'!$H$5:$H$13</c:f>
              <c:numCache>
                <c:formatCode>0%</c:formatCode>
                <c:ptCount val="9"/>
                <c:pt idx="0">
                  <c:v>0.57436399217221135</c:v>
                </c:pt>
                <c:pt idx="1">
                  <c:v>0.51769911504424782</c:v>
                </c:pt>
                <c:pt idx="2">
                  <c:v>0.52830188679245282</c:v>
                </c:pt>
                <c:pt idx="3">
                  <c:v>0.54545454545454541</c:v>
                </c:pt>
                <c:pt idx="4">
                  <c:v>0.52380952380952384</c:v>
                </c:pt>
                <c:pt idx="5">
                  <c:v>0.32653061224489793</c:v>
                </c:pt>
                <c:pt idx="6">
                  <c:v>0.27586206896551724</c:v>
                </c:pt>
                <c:pt idx="7">
                  <c:v>0.16666666666666666</c:v>
                </c:pt>
                <c:pt idx="8">
                  <c:v>0</c:v>
                </c:pt>
              </c:numCache>
            </c:numRef>
          </c:val>
          <c:smooth val="0"/>
        </c:ser>
        <c:ser>
          <c:idx val="1"/>
          <c:order val="1"/>
          <c:tx>
            <c:strRef>
              <c:f>'Pipeline snapshot'!$I$4</c:f>
              <c:strCache>
                <c:ptCount val="1"/>
                <c:pt idx="0">
                  <c:v>Male</c:v>
                </c:pt>
              </c:strCache>
            </c:strRef>
          </c:tx>
          <c:spPr>
            <a:ln w="63500"/>
          </c:spP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'Pipeline snapshot'!$G$5:$G$13</c:f>
              <c:strCache>
                <c:ptCount val="9"/>
                <c:pt idx="0">
                  <c:v>UG</c:v>
                </c:pt>
                <c:pt idx="1">
                  <c:v>PGT</c:v>
                </c:pt>
                <c:pt idx="2">
                  <c:v>PGR</c:v>
                </c:pt>
                <c:pt idx="3">
                  <c:v>Research Assistant </c:v>
                </c:pt>
                <c:pt idx="4">
                  <c:v>Post Doc</c:v>
                </c:pt>
                <c:pt idx="5">
                  <c:v>Lecturer</c:v>
                </c:pt>
                <c:pt idx="6">
                  <c:v>Senior Lecturer</c:v>
                </c:pt>
                <c:pt idx="7">
                  <c:v>Reader</c:v>
                </c:pt>
                <c:pt idx="8">
                  <c:v>Professor</c:v>
                </c:pt>
              </c:strCache>
            </c:strRef>
          </c:cat>
          <c:val>
            <c:numRef>
              <c:f>'Pipeline snapshot'!$I$5:$I$13</c:f>
              <c:numCache>
                <c:formatCode>0%</c:formatCode>
                <c:ptCount val="9"/>
                <c:pt idx="0">
                  <c:v>0.42563600782778865</c:v>
                </c:pt>
                <c:pt idx="1">
                  <c:v>0.48230088495575218</c:v>
                </c:pt>
                <c:pt idx="2">
                  <c:v>0.47169811320754718</c:v>
                </c:pt>
                <c:pt idx="3">
                  <c:v>0.45454545454545453</c:v>
                </c:pt>
                <c:pt idx="4">
                  <c:v>0.47619047619047616</c:v>
                </c:pt>
                <c:pt idx="5">
                  <c:v>0.67346938775510201</c:v>
                </c:pt>
                <c:pt idx="6">
                  <c:v>0.72413793103448276</c:v>
                </c:pt>
                <c:pt idx="7">
                  <c:v>0.83333333333333337</c:v>
                </c:pt>
                <c:pt idx="8">
                  <c:v>1</c:v>
                </c:pt>
              </c:numCache>
            </c:numRef>
          </c:val>
          <c:smooth val="0"/>
        </c:ser>
        <c:dLbls>
          <c:dLblPos val="t"/>
          <c:showLegendKey val="0"/>
          <c:showVal val="1"/>
          <c:showCatName val="0"/>
          <c:showSerName val="0"/>
          <c:showPercent val="0"/>
          <c:showBubbleSize val="0"/>
        </c:dLbls>
        <c:marker val="1"/>
        <c:smooth val="0"/>
        <c:axId val="402004168"/>
        <c:axId val="402004560"/>
      </c:lineChart>
      <c:catAx>
        <c:axId val="402004168"/>
        <c:scaling>
          <c:orientation val="minMax"/>
        </c:scaling>
        <c:delete val="0"/>
        <c:axPos val="b"/>
        <c:numFmt formatCode="General" sourceLinked="0"/>
        <c:majorTickMark val="out"/>
        <c:minorTickMark val="none"/>
        <c:tickLblPos val="nextTo"/>
        <c:crossAx val="402004560"/>
        <c:crosses val="autoZero"/>
        <c:auto val="1"/>
        <c:lblAlgn val="ctr"/>
        <c:lblOffset val="100"/>
        <c:noMultiLvlLbl val="0"/>
      </c:catAx>
      <c:valAx>
        <c:axId val="402004560"/>
        <c:scaling>
          <c:orientation val="minMax"/>
          <c:max val="1"/>
        </c:scaling>
        <c:delete val="0"/>
        <c:axPos val="l"/>
        <c:majorGridlines/>
        <c:numFmt formatCode="0%" sourceLinked="1"/>
        <c:majorTickMark val="out"/>
        <c:minorTickMark val="none"/>
        <c:tickLblPos val="nextTo"/>
        <c:crossAx val="402004168"/>
        <c:crosses val="autoZero"/>
        <c:crossBetween val="between"/>
      </c:valAx>
      <c:spPr>
        <a:noFill/>
      </c:spPr>
    </c:plotArea>
    <c:legend>
      <c:legendPos val="r"/>
      <c:overlay val="0"/>
    </c:legend>
    <c:plotVisOnly val="1"/>
    <c:dispBlanksAs val="gap"/>
    <c:showDLblsOverMax val="0"/>
  </c:chart>
  <c:spPr>
    <a:solidFill>
      <a:srgbClr val="FFFFFF"/>
    </a:solidFill>
    <a:ln>
      <a:no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GB" sz="1200"/>
              <a:t>Academic Pipeline 2015</a:t>
            </a:r>
          </a:p>
        </c:rich>
      </c:tx>
      <c:overlay val="0"/>
    </c:title>
    <c:autoTitleDeleted val="0"/>
    <c:plotArea>
      <c:layout/>
      <c:lineChart>
        <c:grouping val="standard"/>
        <c:varyColors val="0"/>
        <c:ser>
          <c:idx val="0"/>
          <c:order val="0"/>
          <c:tx>
            <c:strRef>
              <c:f>'Pipeline snapshot'!$H$4</c:f>
              <c:strCache>
                <c:ptCount val="1"/>
                <c:pt idx="0">
                  <c:v>Female </c:v>
                </c:pt>
              </c:strCache>
            </c:strRef>
          </c:tx>
          <c:spPr>
            <a:ln w="63500"/>
          </c:spP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'Pipeline snapshot'!$G$8:$G$13</c:f>
              <c:strCache>
                <c:ptCount val="6"/>
                <c:pt idx="0">
                  <c:v>Research Assistant </c:v>
                </c:pt>
                <c:pt idx="1">
                  <c:v>Post Doc</c:v>
                </c:pt>
                <c:pt idx="2">
                  <c:v>Lecturer</c:v>
                </c:pt>
                <c:pt idx="3">
                  <c:v>Senior Lecturer</c:v>
                </c:pt>
                <c:pt idx="4">
                  <c:v>Reader</c:v>
                </c:pt>
                <c:pt idx="5">
                  <c:v>Professor</c:v>
                </c:pt>
              </c:strCache>
            </c:strRef>
          </c:cat>
          <c:val>
            <c:numRef>
              <c:f>'Pipeline snapshot'!$H$8:$H$13</c:f>
              <c:numCache>
                <c:formatCode>0%</c:formatCode>
                <c:ptCount val="6"/>
                <c:pt idx="0">
                  <c:v>0.54545454545454541</c:v>
                </c:pt>
                <c:pt idx="1">
                  <c:v>0.52380952380952384</c:v>
                </c:pt>
                <c:pt idx="2">
                  <c:v>0.32653061224489793</c:v>
                </c:pt>
                <c:pt idx="3">
                  <c:v>0.27586206896551724</c:v>
                </c:pt>
                <c:pt idx="4">
                  <c:v>0.16666666666666666</c:v>
                </c:pt>
                <c:pt idx="5">
                  <c:v>0</c:v>
                </c:pt>
              </c:numCache>
            </c:numRef>
          </c:val>
          <c:smooth val="0"/>
        </c:ser>
        <c:ser>
          <c:idx val="1"/>
          <c:order val="1"/>
          <c:tx>
            <c:strRef>
              <c:f>'Pipeline snapshot'!$I$4</c:f>
              <c:strCache>
                <c:ptCount val="1"/>
                <c:pt idx="0">
                  <c:v>Male</c:v>
                </c:pt>
              </c:strCache>
            </c:strRef>
          </c:tx>
          <c:spPr>
            <a:ln w="63500"/>
          </c:spP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'Pipeline snapshot'!$G$8:$G$13</c:f>
              <c:strCache>
                <c:ptCount val="6"/>
                <c:pt idx="0">
                  <c:v>Research Assistant </c:v>
                </c:pt>
                <c:pt idx="1">
                  <c:v>Post Doc</c:v>
                </c:pt>
                <c:pt idx="2">
                  <c:v>Lecturer</c:v>
                </c:pt>
                <c:pt idx="3">
                  <c:v>Senior Lecturer</c:v>
                </c:pt>
                <c:pt idx="4">
                  <c:v>Reader</c:v>
                </c:pt>
                <c:pt idx="5">
                  <c:v>Professor</c:v>
                </c:pt>
              </c:strCache>
            </c:strRef>
          </c:cat>
          <c:val>
            <c:numRef>
              <c:f>'Pipeline snapshot'!$I$8:$I$13</c:f>
              <c:numCache>
                <c:formatCode>0%</c:formatCode>
                <c:ptCount val="6"/>
                <c:pt idx="0">
                  <c:v>0.45454545454545453</c:v>
                </c:pt>
                <c:pt idx="1">
                  <c:v>0.47619047619047616</c:v>
                </c:pt>
                <c:pt idx="2">
                  <c:v>0.67346938775510201</c:v>
                </c:pt>
                <c:pt idx="3">
                  <c:v>0.72413793103448276</c:v>
                </c:pt>
                <c:pt idx="4">
                  <c:v>0.83333333333333337</c:v>
                </c:pt>
                <c:pt idx="5">
                  <c:v>1</c:v>
                </c:pt>
              </c:numCache>
            </c:numRef>
          </c:val>
          <c:smooth val="0"/>
        </c:ser>
        <c:dLbls>
          <c:dLblPos val="t"/>
          <c:showLegendKey val="0"/>
          <c:showVal val="1"/>
          <c:showCatName val="0"/>
          <c:showSerName val="0"/>
          <c:showPercent val="0"/>
          <c:showBubbleSize val="0"/>
        </c:dLbls>
        <c:marker val="1"/>
        <c:smooth val="0"/>
        <c:axId val="402002208"/>
        <c:axId val="402001816"/>
      </c:lineChart>
      <c:catAx>
        <c:axId val="402002208"/>
        <c:scaling>
          <c:orientation val="minMax"/>
        </c:scaling>
        <c:delete val="0"/>
        <c:axPos val="b"/>
        <c:numFmt formatCode="General" sourceLinked="1"/>
        <c:majorTickMark val="out"/>
        <c:minorTickMark val="none"/>
        <c:tickLblPos val="nextTo"/>
        <c:crossAx val="402001816"/>
        <c:crosses val="autoZero"/>
        <c:auto val="1"/>
        <c:lblAlgn val="ctr"/>
        <c:lblOffset val="100"/>
        <c:noMultiLvlLbl val="0"/>
      </c:catAx>
      <c:valAx>
        <c:axId val="402001816"/>
        <c:scaling>
          <c:orientation val="minMax"/>
          <c:max val="1"/>
        </c:scaling>
        <c:delete val="0"/>
        <c:axPos val="l"/>
        <c:majorGridlines/>
        <c:numFmt formatCode="0%" sourceLinked="1"/>
        <c:majorTickMark val="out"/>
        <c:minorTickMark val="none"/>
        <c:tickLblPos val="nextTo"/>
        <c:crossAx val="402002208"/>
        <c:crosses val="autoZero"/>
        <c:crossBetween val="between"/>
      </c:valAx>
      <c:spPr>
        <a:noFill/>
      </c:spPr>
    </c:plotArea>
    <c:legend>
      <c:legendPos val="r"/>
      <c:overlay val="0"/>
    </c:legend>
    <c:plotVisOnly val="1"/>
    <c:dispBlanksAs val="gap"/>
    <c:showDLblsOverMax val="0"/>
  </c:chart>
  <c:spPr>
    <a:solidFill>
      <a:srgbClr val="FFFFFF"/>
    </a:solidFill>
    <a:ln>
      <a:no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200"/>
            </a:pPr>
            <a:r>
              <a:rPr lang="en-GB" sz="1200"/>
              <a:t>Academic Pipeline 2015</a:t>
            </a:r>
          </a:p>
        </c:rich>
      </c:tx>
      <c:overlay val="0"/>
    </c:title>
    <c:autoTitleDeleted val="0"/>
    <c:plotArea>
      <c:layout/>
      <c:barChart>
        <c:barDir val="col"/>
        <c:grouping val="clustered"/>
        <c:varyColors val="0"/>
        <c:ser>
          <c:idx val="0"/>
          <c:order val="0"/>
          <c:tx>
            <c:strRef>
              <c:f>'Pipeline snapshot 2'!$C$5</c:f>
              <c:strCache>
                <c:ptCount val="1"/>
                <c:pt idx="0">
                  <c:v>Female</c:v>
                </c:pt>
              </c:strCache>
            </c:strRef>
          </c:tx>
          <c:spPr>
            <a:solidFill>
              <a:schemeClr val="accent5"/>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'Pipeline snapshot 2'!$B$9:$B$14</c:f>
              <c:strCache>
                <c:ptCount val="6"/>
                <c:pt idx="0">
                  <c:v>Research Assistant </c:v>
                </c:pt>
                <c:pt idx="1">
                  <c:v>Post Doc</c:v>
                </c:pt>
                <c:pt idx="2">
                  <c:v>Lecturer</c:v>
                </c:pt>
                <c:pt idx="3">
                  <c:v>Senior Lecturer</c:v>
                </c:pt>
                <c:pt idx="4">
                  <c:v>Reader</c:v>
                </c:pt>
                <c:pt idx="5">
                  <c:v>Professor </c:v>
                </c:pt>
              </c:strCache>
            </c:strRef>
          </c:cat>
          <c:val>
            <c:numRef>
              <c:f>'Pipeline snapshot 2'!$C$9:$C$14</c:f>
              <c:numCache>
                <c:formatCode>General</c:formatCode>
                <c:ptCount val="6"/>
                <c:pt idx="0">
                  <c:v>5</c:v>
                </c:pt>
                <c:pt idx="1">
                  <c:v>50</c:v>
                </c:pt>
                <c:pt idx="2">
                  <c:v>15</c:v>
                </c:pt>
                <c:pt idx="3">
                  <c:v>7</c:v>
                </c:pt>
                <c:pt idx="4">
                  <c:v>2</c:v>
                </c:pt>
                <c:pt idx="5">
                  <c:v>0</c:v>
                </c:pt>
              </c:numCache>
            </c:numRef>
          </c:val>
        </c:ser>
        <c:ser>
          <c:idx val="1"/>
          <c:order val="1"/>
          <c:tx>
            <c:strRef>
              <c:f>'Pipeline snapshot 2'!$D$5</c:f>
              <c:strCache>
                <c:ptCount val="1"/>
                <c:pt idx="0">
                  <c:v>Male</c:v>
                </c:pt>
              </c:strCache>
            </c:strRef>
          </c:tx>
          <c:spPr>
            <a:solidFill>
              <a:schemeClr val="accent5">
                <a:lumMod val="60000"/>
                <a:lumOff val="40000"/>
              </a:schemeClr>
            </a:solidFill>
          </c:spPr>
          <c:invertIfNegative val="0"/>
          <c:dLbls>
            <c:dLbl>
              <c:idx val="12"/>
              <c:delete val="1"/>
              <c:extLst>
                <c:ext xmlns:c15="http://schemas.microsoft.com/office/drawing/2012/chart" uri="{CE6537A1-D6FC-4f65-9D91-7224C49458BB}"/>
              </c:extLst>
            </c:dLbl>
            <c:dLbl>
              <c:idx val="13"/>
              <c:delete val="1"/>
              <c:extLst>
                <c:ext xmlns:c15="http://schemas.microsoft.com/office/drawing/2012/chart" uri="{CE6537A1-D6FC-4f65-9D91-7224C49458BB}"/>
              </c:extLst>
            </c:dLbl>
            <c:dLbl>
              <c:idx val="14"/>
              <c:delete val="1"/>
              <c:extLst>
                <c:ext xmlns:c15="http://schemas.microsoft.com/office/drawing/2012/chart" uri="{CE6537A1-D6FC-4f65-9D91-7224C49458BB}"/>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'Pipeline snapshot 2'!$B$9:$B$14</c:f>
              <c:strCache>
                <c:ptCount val="6"/>
                <c:pt idx="0">
                  <c:v>Research Assistant </c:v>
                </c:pt>
                <c:pt idx="1">
                  <c:v>Post Doc</c:v>
                </c:pt>
                <c:pt idx="2">
                  <c:v>Lecturer</c:v>
                </c:pt>
                <c:pt idx="3">
                  <c:v>Senior Lecturer</c:v>
                </c:pt>
                <c:pt idx="4">
                  <c:v>Reader</c:v>
                </c:pt>
                <c:pt idx="5">
                  <c:v>Professor </c:v>
                </c:pt>
              </c:strCache>
            </c:strRef>
          </c:cat>
          <c:val>
            <c:numRef>
              <c:f>'Pipeline snapshot 2'!$D$9:$D$14</c:f>
              <c:numCache>
                <c:formatCode>General</c:formatCode>
                <c:ptCount val="6"/>
                <c:pt idx="0">
                  <c:v>4</c:v>
                </c:pt>
                <c:pt idx="1">
                  <c:v>80</c:v>
                </c:pt>
                <c:pt idx="2">
                  <c:v>32</c:v>
                </c:pt>
                <c:pt idx="3">
                  <c:v>19</c:v>
                </c:pt>
                <c:pt idx="4">
                  <c:v>8</c:v>
                </c:pt>
                <c:pt idx="5">
                  <c:v>7</c:v>
                </c:pt>
              </c:numCache>
            </c:numRef>
          </c:val>
        </c:ser>
        <c:dLbls>
          <c:showLegendKey val="0"/>
          <c:showVal val="0"/>
          <c:showCatName val="0"/>
          <c:showSerName val="0"/>
          <c:showPercent val="0"/>
          <c:showBubbleSize val="0"/>
        </c:dLbls>
        <c:gapWidth val="150"/>
        <c:axId val="402002600"/>
        <c:axId val="401152280"/>
      </c:barChart>
      <c:lineChart>
        <c:grouping val="standard"/>
        <c:varyColors val="0"/>
        <c:ser>
          <c:idx val="2"/>
          <c:order val="2"/>
          <c:tx>
            <c:strRef>
              <c:f>'Pipeline snapshot 2'!$E$5</c:f>
              <c:strCache>
                <c:ptCount val="1"/>
                <c:pt idx="0">
                  <c:v>% Female</c:v>
                </c:pt>
              </c:strCache>
            </c:strRef>
          </c:tx>
          <c:spPr>
            <a:ln>
              <a:solidFill>
                <a:schemeClr val="accent2"/>
              </a:solidFill>
            </a:ln>
          </c:spPr>
          <c:marker>
            <c:symbol val="circle"/>
            <c:size val="7"/>
            <c:spPr>
              <a:solidFill>
                <a:schemeClr val="accent2"/>
              </a:solidFill>
              <a:ln>
                <a:solidFill>
                  <a:schemeClr val="accent2"/>
                </a:solidFill>
              </a:ln>
            </c:spPr>
          </c:marker>
          <c:dLbls>
            <c:dLbl>
              <c:idx val="7"/>
              <c:layout>
                <c:manualLayout>
                  <c:x val="3.2405032479231066E-3"/>
                  <c:y val="6.8226802448328062E-3"/>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9.1984358514740575E-3"/>
                  <c:y val="-9.733887430737739E-3"/>
                </c:manualLayout>
              </c:layout>
              <c:dLblPos val="r"/>
              <c:showLegendKey val="0"/>
              <c:showVal val="1"/>
              <c:showCatName val="0"/>
              <c:showSerName val="0"/>
              <c:showPercent val="0"/>
              <c:showBubbleSize val="0"/>
              <c:extLst>
                <c:ext xmlns:c15="http://schemas.microsoft.com/office/drawing/2012/chart" uri="{CE6537A1-D6FC-4f65-9D91-7224C49458BB}"/>
              </c:extLst>
            </c:dLbl>
            <c:dLbl>
              <c:idx val="13"/>
              <c:layout>
                <c:manualLayout>
                  <c:x val="-2.6398363138811468E-3"/>
                  <c:y val="-9.733887430737739E-3"/>
                </c:manualLayout>
              </c:layout>
              <c:dLblPos val="r"/>
              <c:showLegendKey val="0"/>
              <c:showVal val="1"/>
              <c:showCatName val="0"/>
              <c:showSerName val="0"/>
              <c:showPercent val="0"/>
              <c:showBubbleSize val="0"/>
              <c:extLst>
                <c:ext xmlns:c15="http://schemas.microsoft.com/office/drawing/2012/chart" uri="{CE6537A1-D6FC-4f65-9D91-7224C49458BB}"/>
              </c:extLst>
            </c:dLbl>
            <c:dLbl>
              <c:idx val="14"/>
              <c:layout>
                <c:manualLayout>
                  <c:x val="-4.2794861982793746E-3"/>
                  <c:y val="-4.7462817147848028E-4"/>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'Pipeline snapshot 2'!$B$9:$B$14</c:f>
              <c:strCache>
                <c:ptCount val="6"/>
                <c:pt idx="0">
                  <c:v>Research Assistant </c:v>
                </c:pt>
                <c:pt idx="1">
                  <c:v>Post Doc</c:v>
                </c:pt>
                <c:pt idx="2">
                  <c:v>Lecturer</c:v>
                </c:pt>
                <c:pt idx="3">
                  <c:v>Senior Lecturer</c:v>
                </c:pt>
                <c:pt idx="4">
                  <c:v>Reader</c:v>
                </c:pt>
                <c:pt idx="5">
                  <c:v>Professor </c:v>
                </c:pt>
              </c:strCache>
            </c:strRef>
          </c:cat>
          <c:val>
            <c:numRef>
              <c:f>'Pipeline snapshot 2'!$E$9:$E$14</c:f>
              <c:numCache>
                <c:formatCode>0%</c:formatCode>
                <c:ptCount val="6"/>
                <c:pt idx="0">
                  <c:v>0.55555555555555558</c:v>
                </c:pt>
                <c:pt idx="1">
                  <c:v>0.38461538461538464</c:v>
                </c:pt>
                <c:pt idx="2">
                  <c:v>0.31914893617021278</c:v>
                </c:pt>
                <c:pt idx="3">
                  <c:v>0.26923076923076922</c:v>
                </c:pt>
                <c:pt idx="4">
                  <c:v>0.2</c:v>
                </c:pt>
                <c:pt idx="5">
                  <c:v>0</c:v>
                </c:pt>
              </c:numCache>
            </c:numRef>
          </c:val>
          <c:smooth val="0"/>
        </c:ser>
        <c:dLbls>
          <c:showLegendKey val="0"/>
          <c:showVal val="0"/>
          <c:showCatName val="0"/>
          <c:showSerName val="0"/>
          <c:showPercent val="0"/>
          <c:showBubbleSize val="0"/>
        </c:dLbls>
        <c:marker val="1"/>
        <c:smooth val="0"/>
        <c:axId val="401760616"/>
        <c:axId val="401760224"/>
      </c:lineChart>
      <c:catAx>
        <c:axId val="402002600"/>
        <c:scaling>
          <c:orientation val="minMax"/>
        </c:scaling>
        <c:delete val="0"/>
        <c:axPos val="b"/>
        <c:numFmt formatCode="General" sourceLinked="1"/>
        <c:majorTickMark val="none"/>
        <c:minorTickMark val="none"/>
        <c:tickLblPos val="nextTo"/>
        <c:crossAx val="401152280"/>
        <c:crosses val="autoZero"/>
        <c:auto val="1"/>
        <c:lblAlgn val="ctr"/>
        <c:lblOffset val="100"/>
        <c:noMultiLvlLbl val="0"/>
      </c:catAx>
      <c:valAx>
        <c:axId val="401152280"/>
        <c:scaling>
          <c:orientation val="minMax"/>
        </c:scaling>
        <c:delete val="0"/>
        <c:axPos val="l"/>
        <c:majorGridlines/>
        <c:numFmt formatCode="General" sourceLinked="1"/>
        <c:majorTickMark val="none"/>
        <c:minorTickMark val="none"/>
        <c:tickLblPos val="nextTo"/>
        <c:crossAx val="402002600"/>
        <c:crosses val="autoZero"/>
        <c:crossBetween val="between"/>
      </c:valAx>
      <c:valAx>
        <c:axId val="401760224"/>
        <c:scaling>
          <c:orientation val="minMax"/>
          <c:max val="1"/>
        </c:scaling>
        <c:delete val="0"/>
        <c:axPos val="r"/>
        <c:numFmt formatCode="0%" sourceLinked="0"/>
        <c:majorTickMark val="out"/>
        <c:minorTickMark val="none"/>
        <c:tickLblPos val="nextTo"/>
        <c:crossAx val="401760616"/>
        <c:crosses val="max"/>
        <c:crossBetween val="between"/>
      </c:valAx>
      <c:catAx>
        <c:axId val="401760616"/>
        <c:scaling>
          <c:orientation val="minMax"/>
        </c:scaling>
        <c:delete val="1"/>
        <c:axPos val="b"/>
        <c:numFmt formatCode="General" sourceLinked="1"/>
        <c:majorTickMark val="out"/>
        <c:minorTickMark val="none"/>
        <c:tickLblPos val="nextTo"/>
        <c:crossAx val="401760224"/>
        <c:crosses val="autoZero"/>
        <c:auto val="1"/>
        <c:lblAlgn val="ctr"/>
        <c:lblOffset val="100"/>
        <c:noMultiLvlLbl val="0"/>
      </c:catAx>
      <c:spPr>
        <a:solidFill>
          <a:srgbClr val="FFFFFF"/>
        </a:solidFill>
      </c:spPr>
    </c:plotArea>
    <c:legend>
      <c:legendPos val="r"/>
      <c:overlay val="0"/>
    </c:legend>
    <c:plotVisOnly val="1"/>
    <c:dispBlanksAs val="gap"/>
    <c:showDLblsOverMax val="0"/>
  </c:chart>
  <c:spPr>
    <a:solidFill>
      <a:srgbClr val="FFFFFF"/>
    </a:solidFill>
    <a:ln>
      <a:noFill/>
    </a:ln>
  </c:spPr>
  <c:txPr>
    <a:bodyPr/>
    <a:lstStyle/>
    <a:p>
      <a:pPr>
        <a:defRPr>
          <a:latin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6</xdr:col>
      <xdr:colOff>238124</xdr:colOff>
      <xdr:row>18</xdr:row>
      <xdr:rowOff>147637</xdr:rowOff>
    </xdr:from>
    <xdr:to>
      <xdr:col>15</xdr:col>
      <xdr:colOff>285749</xdr:colOff>
      <xdr:row>33</xdr:row>
      <xdr:rowOff>176212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219074</xdr:colOff>
      <xdr:row>1</xdr:row>
      <xdr:rowOff>128587</xdr:rowOff>
    </xdr:from>
    <xdr:to>
      <xdr:col>14</xdr:col>
      <xdr:colOff>400049</xdr:colOff>
      <xdr:row>17</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295274</xdr:colOff>
      <xdr:row>1</xdr:row>
      <xdr:rowOff>14286</xdr:rowOff>
    </xdr:from>
    <xdr:to>
      <xdr:col>21</xdr:col>
      <xdr:colOff>85725</xdr:colOff>
      <xdr:row>16</xdr:row>
      <xdr:rowOff>95250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247650</xdr:colOff>
      <xdr:row>19</xdr:row>
      <xdr:rowOff>176212</xdr:rowOff>
    </xdr:from>
    <xdr:to>
      <xdr:col>13</xdr:col>
      <xdr:colOff>409575</xdr:colOff>
      <xdr:row>37</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590550</xdr:colOff>
      <xdr:row>11</xdr:row>
      <xdr:rowOff>66675</xdr:rowOff>
    </xdr:from>
    <xdr:to>
      <xdr:col>20</xdr:col>
      <xdr:colOff>514350</xdr:colOff>
      <xdr:row>29</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166686</xdr:colOff>
      <xdr:row>2</xdr:row>
      <xdr:rowOff>61912</xdr:rowOff>
    </xdr:from>
    <xdr:to>
      <xdr:col>17</xdr:col>
      <xdr:colOff>352425</xdr:colOff>
      <xdr:row>22</xdr:row>
      <xdr:rowOff>57150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371475</xdr:colOff>
      <xdr:row>12</xdr:row>
      <xdr:rowOff>1</xdr:rowOff>
    </xdr:from>
    <xdr:to>
      <xdr:col>8</xdr:col>
      <xdr:colOff>2705100</xdr:colOff>
      <xdr:row>30</xdr:row>
      <xdr:rowOff>38101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76200</xdr:colOff>
      <xdr:row>3</xdr:row>
      <xdr:rowOff>0</xdr:rowOff>
    </xdr:from>
    <xdr:to>
      <xdr:col>12</xdr:col>
      <xdr:colOff>381000</xdr:colOff>
      <xdr:row>17</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209549</xdr:colOff>
      <xdr:row>2</xdr:row>
      <xdr:rowOff>152400</xdr:rowOff>
    </xdr:from>
    <xdr:to>
      <xdr:col>13</xdr:col>
      <xdr:colOff>466724</xdr:colOff>
      <xdr:row>18</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4</xdr:col>
      <xdr:colOff>371475</xdr:colOff>
      <xdr:row>3</xdr:row>
      <xdr:rowOff>28575</xdr:rowOff>
    </xdr:from>
    <xdr:to>
      <xdr:col>12</xdr:col>
      <xdr:colOff>66675</xdr:colOff>
      <xdr:row>17</xdr:row>
      <xdr:rowOff>104775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19</xdr:row>
      <xdr:rowOff>133350</xdr:rowOff>
    </xdr:from>
    <xdr:to>
      <xdr:col>12</xdr:col>
      <xdr:colOff>314325</xdr:colOff>
      <xdr:row>34</xdr:row>
      <xdr:rowOff>19050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542925</xdr:colOff>
      <xdr:row>36</xdr:row>
      <xdr:rowOff>161925</xdr:rowOff>
    </xdr:from>
    <xdr:to>
      <xdr:col>17</xdr:col>
      <xdr:colOff>238125</xdr:colOff>
      <xdr:row>52</xdr:row>
      <xdr:rowOff>47625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5</xdr:col>
      <xdr:colOff>461962</xdr:colOff>
      <xdr:row>2</xdr:row>
      <xdr:rowOff>171450</xdr:rowOff>
    </xdr:from>
    <xdr:to>
      <xdr:col>17</xdr:col>
      <xdr:colOff>159544</xdr:colOff>
      <xdr:row>21</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214312</xdr:colOff>
      <xdr:row>2</xdr:row>
      <xdr:rowOff>100012</xdr:rowOff>
    </xdr:from>
    <xdr:to>
      <xdr:col>17</xdr:col>
      <xdr:colOff>409576</xdr:colOff>
      <xdr:row>20</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28</xdr:row>
      <xdr:rowOff>114300</xdr:rowOff>
    </xdr:from>
    <xdr:to>
      <xdr:col>16</xdr:col>
      <xdr:colOff>114300</xdr:colOff>
      <xdr:row>44</xdr:row>
      <xdr:rowOff>19050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428625</xdr:colOff>
      <xdr:row>45</xdr:row>
      <xdr:rowOff>66675</xdr:rowOff>
    </xdr:from>
    <xdr:to>
      <xdr:col>16</xdr:col>
      <xdr:colOff>123825</xdr:colOff>
      <xdr:row>59</xdr:row>
      <xdr:rowOff>142875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109536</xdr:colOff>
      <xdr:row>2</xdr:row>
      <xdr:rowOff>166686</xdr:rowOff>
    </xdr:from>
    <xdr:to>
      <xdr:col>19</xdr:col>
      <xdr:colOff>400050</xdr:colOff>
      <xdr:row>20</xdr:row>
      <xdr:rowOff>133350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423861</xdr:colOff>
      <xdr:row>14</xdr:row>
      <xdr:rowOff>123824</xdr:rowOff>
    </xdr:from>
    <xdr:to>
      <xdr:col>19</xdr:col>
      <xdr:colOff>523875</xdr:colOff>
      <xdr:row>34</xdr:row>
      <xdr:rowOff>161925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561976</xdr:colOff>
      <xdr:row>15</xdr:row>
      <xdr:rowOff>66675</xdr:rowOff>
    </xdr:from>
    <xdr:to>
      <xdr:col>8</xdr:col>
      <xdr:colOff>304800</xdr:colOff>
      <xdr:row>33</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342900</xdr:colOff>
      <xdr:row>0</xdr:row>
      <xdr:rowOff>161925</xdr:rowOff>
    </xdr:from>
    <xdr:to>
      <xdr:col>21</xdr:col>
      <xdr:colOff>8010</xdr:colOff>
      <xdr:row>21</xdr:row>
      <xdr:rowOff>34059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342900</xdr:colOff>
      <xdr:row>21</xdr:row>
      <xdr:rowOff>95250</xdr:rowOff>
    </xdr:from>
    <xdr:to>
      <xdr:col>21</xdr:col>
      <xdr:colOff>8010</xdr:colOff>
      <xdr:row>41</xdr:row>
      <xdr:rowOff>157884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571500</xdr:colOff>
      <xdr:row>3</xdr:row>
      <xdr:rowOff>9525</xdr:rowOff>
    </xdr:from>
    <xdr:to>
      <xdr:col>23</xdr:col>
      <xdr:colOff>304799</xdr:colOff>
      <xdr:row>24</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594782</xdr:colOff>
      <xdr:row>1</xdr:row>
      <xdr:rowOff>117474</xdr:rowOff>
    </xdr:from>
    <xdr:to>
      <xdr:col>27</xdr:col>
      <xdr:colOff>0</xdr:colOff>
      <xdr:row>26</xdr:row>
      <xdr:rowOff>19049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280986</xdr:colOff>
      <xdr:row>8</xdr:row>
      <xdr:rowOff>76199</xdr:rowOff>
    </xdr:from>
    <xdr:to>
      <xdr:col>25</xdr:col>
      <xdr:colOff>381000</xdr:colOff>
      <xdr:row>35</xdr:row>
      <xdr:rowOff>85724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295274</xdr:colOff>
      <xdr:row>3</xdr:row>
      <xdr:rowOff>100011</xdr:rowOff>
    </xdr:from>
    <xdr:to>
      <xdr:col>20</xdr:col>
      <xdr:colOff>485775</xdr:colOff>
      <xdr:row>23</xdr:row>
      <xdr:rowOff>19049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29"/>
  <sheetViews>
    <sheetView tabSelected="1" zoomScale="110" zoomScaleNormal="110" workbookViewId="0">
      <selection activeCell="H32" sqref="H32"/>
    </sheetView>
  </sheetViews>
  <sheetFormatPr defaultRowHeight="15" x14ac:dyDescent="0.25"/>
  <sheetData>
    <row r="3" spans="1:12" ht="15.75" x14ac:dyDescent="0.25">
      <c r="B3" s="76" t="s">
        <v>42</v>
      </c>
      <c r="C3" s="76"/>
      <c r="D3" s="76"/>
      <c r="E3" s="76"/>
      <c r="F3" s="76"/>
      <c r="G3" s="76"/>
      <c r="H3" s="76"/>
      <c r="I3" s="76"/>
      <c r="J3" s="76"/>
      <c r="K3" s="76"/>
      <c r="L3" s="76"/>
    </row>
    <row r="4" spans="1:12" ht="15.75" thickBot="1" x14ac:dyDescent="0.3"/>
    <row r="5" spans="1:12" ht="15.75" thickTop="1" x14ac:dyDescent="0.25">
      <c r="B5" s="70" t="s">
        <v>73</v>
      </c>
      <c r="C5" s="71"/>
      <c r="D5" s="71"/>
      <c r="E5" s="71"/>
      <c r="F5" s="71"/>
      <c r="G5" s="71"/>
      <c r="H5" s="71"/>
      <c r="I5" s="71"/>
      <c r="J5" s="71"/>
      <c r="K5" s="71"/>
      <c r="L5" s="72"/>
    </row>
    <row r="6" spans="1:12" x14ac:dyDescent="0.25">
      <c r="B6" s="73"/>
      <c r="C6" s="74"/>
      <c r="D6" s="74"/>
      <c r="E6" s="74"/>
      <c r="F6" s="74"/>
      <c r="G6" s="74"/>
      <c r="H6" s="74"/>
      <c r="I6" s="74"/>
      <c r="J6" s="74"/>
      <c r="K6" s="74"/>
      <c r="L6" s="75"/>
    </row>
    <row r="7" spans="1:12" x14ac:dyDescent="0.25">
      <c r="B7" s="73"/>
      <c r="C7" s="74"/>
      <c r="D7" s="74"/>
      <c r="E7" s="74"/>
      <c r="F7" s="74"/>
      <c r="G7" s="74"/>
      <c r="H7" s="74"/>
      <c r="I7" s="74"/>
      <c r="J7" s="74"/>
      <c r="K7" s="74"/>
      <c r="L7" s="75"/>
    </row>
    <row r="8" spans="1:12" x14ac:dyDescent="0.25">
      <c r="B8" s="73"/>
      <c r="C8" s="74"/>
      <c r="D8" s="74"/>
      <c r="E8" s="74"/>
      <c r="F8" s="74"/>
      <c r="G8" s="74"/>
      <c r="H8" s="74"/>
      <c r="I8" s="74"/>
      <c r="J8" s="74"/>
      <c r="K8" s="74"/>
      <c r="L8" s="75"/>
    </row>
    <row r="9" spans="1:12" x14ac:dyDescent="0.25">
      <c r="B9" s="85" t="s">
        <v>84</v>
      </c>
      <c r="C9" s="74"/>
      <c r="D9" s="74"/>
      <c r="E9" s="74"/>
      <c r="F9" s="74"/>
      <c r="G9" s="74"/>
      <c r="H9" s="74"/>
      <c r="I9" s="74"/>
      <c r="J9" s="74"/>
      <c r="K9" s="74"/>
      <c r="L9" s="75"/>
    </row>
    <row r="10" spans="1:12" x14ac:dyDescent="0.25">
      <c r="B10" s="73"/>
      <c r="C10" s="74"/>
      <c r="D10" s="74"/>
      <c r="E10" s="74"/>
      <c r="F10" s="74"/>
      <c r="G10" s="74"/>
      <c r="H10" s="74"/>
      <c r="I10" s="74"/>
      <c r="J10" s="74"/>
      <c r="K10" s="74"/>
      <c r="L10" s="75"/>
    </row>
    <row r="11" spans="1:12" x14ac:dyDescent="0.25">
      <c r="A11" s="1"/>
      <c r="B11" s="73"/>
      <c r="C11" s="74"/>
      <c r="D11" s="74"/>
      <c r="E11" s="74"/>
      <c r="F11" s="74"/>
      <c r="G11" s="74"/>
      <c r="H11" s="74"/>
      <c r="I11" s="74"/>
      <c r="J11" s="74"/>
      <c r="K11" s="74"/>
      <c r="L11" s="75"/>
    </row>
    <row r="12" spans="1:12" x14ac:dyDescent="0.25">
      <c r="B12" s="73"/>
      <c r="C12" s="74"/>
      <c r="D12" s="74"/>
      <c r="E12" s="74"/>
      <c r="F12" s="74"/>
      <c r="G12" s="74"/>
      <c r="H12" s="74"/>
      <c r="I12" s="74"/>
      <c r="J12" s="74"/>
      <c r="K12" s="74"/>
      <c r="L12" s="75"/>
    </row>
    <row r="13" spans="1:12" x14ac:dyDescent="0.25">
      <c r="B13" s="73"/>
      <c r="C13" s="74"/>
      <c r="D13" s="74"/>
      <c r="E13" s="74"/>
      <c r="F13" s="74"/>
      <c r="G13" s="74"/>
      <c r="H13" s="74"/>
      <c r="I13" s="74"/>
      <c r="J13" s="74"/>
      <c r="K13" s="74"/>
      <c r="L13" s="75"/>
    </row>
    <row r="14" spans="1:12" x14ac:dyDescent="0.25">
      <c r="B14" s="85" t="s">
        <v>85</v>
      </c>
      <c r="C14" s="74"/>
      <c r="D14" s="74"/>
      <c r="E14" s="74"/>
      <c r="F14" s="74"/>
      <c r="G14" s="74"/>
      <c r="H14" s="74"/>
      <c r="I14" s="74"/>
      <c r="J14" s="74"/>
      <c r="K14" s="74"/>
      <c r="L14" s="75"/>
    </row>
    <row r="15" spans="1:12" x14ac:dyDescent="0.25">
      <c r="B15" s="73"/>
      <c r="C15" s="74"/>
      <c r="D15" s="74"/>
      <c r="E15" s="74"/>
      <c r="F15" s="74"/>
      <c r="G15" s="74"/>
      <c r="H15" s="74"/>
      <c r="I15" s="74"/>
      <c r="J15" s="74"/>
      <c r="K15" s="74"/>
      <c r="L15" s="75"/>
    </row>
    <row r="16" spans="1:12" x14ac:dyDescent="0.25">
      <c r="B16" s="73"/>
      <c r="C16" s="74"/>
      <c r="D16" s="74"/>
      <c r="E16" s="74"/>
      <c r="F16" s="74"/>
      <c r="G16" s="74"/>
      <c r="H16" s="74"/>
      <c r="I16" s="74"/>
      <c r="J16" s="74"/>
      <c r="K16" s="74"/>
      <c r="L16" s="75"/>
    </row>
    <row r="17" spans="2:12" x14ac:dyDescent="0.25">
      <c r="B17" s="85" t="s">
        <v>86</v>
      </c>
      <c r="C17" s="74"/>
      <c r="D17" s="74"/>
      <c r="E17" s="74"/>
      <c r="F17" s="74"/>
      <c r="G17" s="74"/>
      <c r="H17" s="74"/>
      <c r="I17" s="74"/>
      <c r="J17" s="74"/>
      <c r="K17" s="74"/>
      <c r="L17" s="75"/>
    </row>
    <row r="18" spans="2:12" x14ac:dyDescent="0.25">
      <c r="B18" s="73"/>
      <c r="C18" s="74"/>
      <c r="D18" s="74"/>
      <c r="E18" s="74"/>
      <c r="F18" s="74"/>
      <c r="G18" s="74"/>
      <c r="H18" s="74"/>
      <c r="I18" s="74"/>
      <c r="J18" s="74"/>
      <c r="K18" s="74"/>
      <c r="L18" s="75"/>
    </row>
    <row r="19" spans="2:12" x14ac:dyDescent="0.25">
      <c r="B19" s="73"/>
      <c r="C19" s="74"/>
      <c r="D19" s="74"/>
      <c r="E19" s="74"/>
      <c r="F19" s="74"/>
      <c r="G19" s="74"/>
      <c r="H19" s="74"/>
      <c r="I19" s="74"/>
      <c r="J19" s="74"/>
      <c r="K19" s="74"/>
      <c r="L19" s="75"/>
    </row>
    <row r="20" spans="2:12" x14ac:dyDescent="0.25">
      <c r="B20" s="73"/>
      <c r="C20" s="74"/>
      <c r="D20" s="74"/>
      <c r="E20" s="74"/>
      <c r="F20" s="74"/>
      <c r="G20" s="74"/>
      <c r="H20" s="74"/>
      <c r="I20" s="74"/>
      <c r="J20" s="74"/>
      <c r="K20" s="74"/>
      <c r="L20" s="75"/>
    </row>
    <row r="21" spans="2:12" x14ac:dyDescent="0.25">
      <c r="B21" s="84" t="s">
        <v>58</v>
      </c>
      <c r="C21" s="79"/>
      <c r="D21" s="79"/>
      <c r="E21" s="79"/>
      <c r="F21" s="79"/>
      <c r="G21" s="79"/>
      <c r="H21" s="79"/>
      <c r="I21" s="79"/>
      <c r="J21" s="79"/>
      <c r="K21" s="79"/>
      <c r="L21" s="80"/>
    </row>
    <row r="22" spans="2:12" x14ac:dyDescent="0.25">
      <c r="B22" s="84"/>
      <c r="C22" s="79"/>
      <c r="D22" s="79"/>
      <c r="E22" s="79"/>
      <c r="F22" s="79"/>
      <c r="G22" s="79"/>
      <c r="H22" s="79"/>
      <c r="I22" s="79"/>
      <c r="J22" s="79"/>
      <c r="K22" s="79"/>
      <c r="L22" s="80"/>
    </row>
    <row r="23" spans="2:12" x14ac:dyDescent="0.25">
      <c r="B23" s="84"/>
      <c r="C23" s="79"/>
      <c r="D23" s="79"/>
      <c r="E23" s="79"/>
      <c r="F23" s="79"/>
      <c r="G23" s="79"/>
      <c r="H23" s="79"/>
      <c r="I23" s="79"/>
      <c r="J23" s="79"/>
      <c r="K23" s="79"/>
      <c r="L23" s="80"/>
    </row>
    <row r="24" spans="2:12" x14ac:dyDescent="0.25">
      <c r="B24" s="84"/>
      <c r="C24" s="79"/>
      <c r="D24" s="79"/>
      <c r="E24" s="79"/>
      <c r="F24" s="79"/>
      <c r="G24" s="79"/>
      <c r="H24" s="79"/>
      <c r="I24" s="79"/>
      <c r="J24" s="79"/>
      <c r="K24" s="79"/>
      <c r="L24" s="80"/>
    </row>
    <row r="25" spans="2:12" x14ac:dyDescent="0.25">
      <c r="B25" s="78" t="s">
        <v>69</v>
      </c>
      <c r="C25" s="79"/>
      <c r="D25" s="79"/>
      <c r="E25" s="79"/>
      <c r="F25" s="79"/>
      <c r="G25" s="79"/>
      <c r="H25" s="79"/>
      <c r="I25" s="79"/>
      <c r="J25" s="79"/>
      <c r="K25" s="79"/>
      <c r="L25" s="80"/>
    </row>
    <row r="26" spans="2:12" ht="15.75" thickBot="1" x14ac:dyDescent="0.3">
      <c r="B26" s="81"/>
      <c r="C26" s="82"/>
      <c r="D26" s="82"/>
      <c r="E26" s="82"/>
      <c r="F26" s="82"/>
      <c r="G26" s="82"/>
      <c r="H26" s="82"/>
      <c r="I26" s="82"/>
      <c r="J26" s="82"/>
      <c r="K26" s="82"/>
      <c r="L26" s="83"/>
    </row>
    <row r="27" spans="2:12" ht="15.75" thickTop="1" x14ac:dyDescent="0.25"/>
    <row r="29" spans="2:12" x14ac:dyDescent="0.25">
      <c r="B29" s="77" t="s">
        <v>108</v>
      </c>
      <c r="C29" s="77"/>
      <c r="D29" s="77"/>
      <c r="E29" s="77"/>
      <c r="F29" s="77"/>
      <c r="G29" s="77"/>
      <c r="H29" s="77"/>
      <c r="I29" s="77"/>
      <c r="J29" s="77"/>
      <c r="K29" s="77"/>
      <c r="L29" s="77"/>
    </row>
  </sheetData>
  <mergeCells count="8">
    <mergeCell ref="B5:L8"/>
    <mergeCell ref="B3:L3"/>
    <mergeCell ref="B29:L29"/>
    <mergeCell ref="B25:L26"/>
    <mergeCell ref="B21:L24"/>
    <mergeCell ref="B9:L13"/>
    <mergeCell ref="B14:L16"/>
    <mergeCell ref="B17:L2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4"/>
  <sheetViews>
    <sheetView workbookViewId="0">
      <selection activeCell="H24" sqref="H24"/>
    </sheetView>
  </sheetViews>
  <sheetFormatPr defaultRowHeight="15" x14ac:dyDescent="0.25"/>
  <sheetData>
    <row r="2" spans="2:9" ht="15.75" x14ac:dyDescent="0.25">
      <c r="B2" s="94" t="s">
        <v>50</v>
      </c>
      <c r="C2" s="94"/>
      <c r="D2" s="94"/>
      <c r="E2" s="94"/>
      <c r="F2" s="94"/>
    </row>
    <row r="3" spans="2:9" ht="15.75" x14ac:dyDescent="0.25">
      <c r="B3" s="55"/>
      <c r="C3" s="55"/>
      <c r="D3" s="55"/>
      <c r="E3" s="55"/>
      <c r="F3" s="55"/>
    </row>
    <row r="4" spans="2:9" ht="15.75" x14ac:dyDescent="0.25">
      <c r="B4" s="55"/>
      <c r="C4" s="55"/>
      <c r="D4" s="55"/>
      <c r="E4" s="55"/>
      <c r="F4" s="55"/>
    </row>
    <row r="5" spans="2:9" x14ac:dyDescent="0.25">
      <c r="B5" s="5"/>
      <c r="C5" s="5"/>
      <c r="D5" s="5" t="s">
        <v>1</v>
      </c>
      <c r="E5" s="5" t="s">
        <v>0</v>
      </c>
      <c r="F5" s="28"/>
    </row>
    <row r="6" spans="2:9" x14ac:dyDescent="0.25">
      <c r="B6" s="96" t="s">
        <v>61</v>
      </c>
      <c r="C6" s="5">
        <v>2013</v>
      </c>
      <c r="D6" s="6">
        <f t="shared" ref="D6:D23" si="0">D27/F27</f>
        <v>0.55555555555555558</v>
      </c>
      <c r="E6" s="6">
        <f>E27/F27</f>
        <v>0.44444444444444442</v>
      </c>
      <c r="F6" s="28"/>
    </row>
    <row r="7" spans="2:9" x14ac:dyDescent="0.25">
      <c r="B7" s="90"/>
      <c r="C7" s="5">
        <v>2014</v>
      </c>
      <c r="D7" s="6">
        <f t="shared" si="0"/>
        <v>0.6</v>
      </c>
      <c r="E7" s="6">
        <f t="shared" ref="E7:E23" si="1">E28/F28</f>
        <v>0.4</v>
      </c>
      <c r="F7" s="28"/>
      <c r="G7" s="56"/>
      <c r="H7" s="56">
        <v>2013</v>
      </c>
      <c r="I7" s="56">
        <v>2015</v>
      </c>
    </row>
    <row r="8" spans="2:9" x14ac:dyDescent="0.25">
      <c r="B8" s="90"/>
      <c r="C8" s="5">
        <v>2015</v>
      </c>
      <c r="D8" s="6">
        <f t="shared" si="0"/>
        <v>0.54545454545454541</v>
      </c>
      <c r="E8" s="6">
        <f t="shared" si="1"/>
        <v>0.45454545454545453</v>
      </c>
      <c r="F8" s="28"/>
      <c r="G8" s="56" t="s">
        <v>61</v>
      </c>
      <c r="H8" s="57">
        <f>D6</f>
        <v>0.55555555555555558</v>
      </c>
      <c r="I8" s="57">
        <f>D8</f>
        <v>0.54545454545454541</v>
      </c>
    </row>
    <row r="9" spans="2:9" x14ac:dyDescent="0.25">
      <c r="B9" s="96" t="s">
        <v>60</v>
      </c>
      <c r="C9" s="5">
        <v>2013</v>
      </c>
      <c r="D9" s="6">
        <f t="shared" si="0"/>
        <v>0.38461538461538464</v>
      </c>
      <c r="E9" s="6">
        <f t="shared" si="1"/>
        <v>0.61538461538461542</v>
      </c>
      <c r="F9" s="46"/>
      <c r="G9" s="56" t="s">
        <v>60</v>
      </c>
      <c r="H9" s="57">
        <f>D9</f>
        <v>0.38461538461538464</v>
      </c>
      <c r="I9" s="57">
        <f>D11</f>
        <v>0.4375</v>
      </c>
    </row>
    <row r="10" spans="2:9" x14ac:dyDescent="0.25">
      <c r="B10" s="90"/>
      <c r="C10" s="5">
        <v>2014</v>
      </c>
      <c r="D10" s="6">
        <f t="shared" si="0"/>
        <v>0.38805970149253732</v>
      </c>
      <c r="E10" s="6">
        <f t="shared" si="1"/>
        <v>0.61194029850746268</v>
      </c>
      <c r="F10" s="46"/>
      <c r="G10" s="56" t="s">
        <v>2</v>
      </c>
      <c r="H10" s="57">
        <f>D12</f>
        <v>0.31914893617021278</v>
      </c>
      <c r="I10" s="57">
        <f>D14</f>
        <v>0.36538461538461536</v>
      </c>
    </row>
    <row r="11" spans="2:9" x14ac:dyDescent="0.25">
      <c r="B11" s="90"/>
      <c r="C11" s="5">
        <v>2015</v>
      </c>
      <c r="D11" s="6">
        <f t="shared" si="0"/>
        <v>0.4375</v>
      </c>
      <c r="E11" s="6">
        <f t="shared" si="1"/>
        <v>0.5625</v>
      </c>
      <c r="F11" s="46"/>
      <c r="G11" s="56" t="s">
        <v>16</v>
      </c>
      <c r="H11" s="57">
        <f>D15</f>
        <v>0.26923076923076922</v>
      </c>
      <c r="I11" s="57">
        <f>D17</f>
        <v>0.34375</v>
      </c>
    </row>
    <row r="12" spans="2:9" x14ac:dyDescent="0.25">
      <c r="B12" s="90" t="s">
        <v>2</v>
      </c>
      <c r="C12" s="5">
        <v>2013</v>
      </c>
      <c r="D12" s="6">
        <f t="shared" si="0"/>
        <v>0.31914893617021278</v>
      </c>
      <c r="E12" s="6">
        <f t="shared" si="1"/>
        <v>0.68085106382978722</v>
      </c>
      <c r="F12" s="46"/>
      <c r="G12" s="56" t="s">
        <v>3</v>
      </c>
      <c r="H12" s="57">
        <f>D18</f>
        <v>0.2</v>
      </c>
      <c r="I12" s="57">
        <f>D20</f>
        <v>0.23076923076923078</v>
      </c>
    </row>
    <row r="13" spans="2:9" x14ac:dyDescent="0.25">
      <c r="B13" s="90"/>
      <c r="C13" s="5">
        <v>2014</v>
      </c>
      <c r="D13" s="6">
        <f t="shared" si="0"/>
        <v>0.33333333333333331</v>
      </c>
      <c r="E13" s="6">
        <f t="shared" si="1"/>
        <v>0.66666666666666663</v>
      </c>
      <c r="F13" s="46"/>
      <c r="G13" s="56" t="s">
        <v>8</v>
      </c>
      <c r="H13" s="57">
        <f>D21</f>
        <v>0</v>
      </c>
      <c r="I13" s="57">
        <f>D23</f>
        <v>0.125</v>
      </c>
    </row>
    <row r="14" spans="2:9" x14ac:dyDescent="0.25">
      <c r="B14" s="90"/>
      <c r="C14" s="5">
        <v>2015</v>
      </c>
      <c r="D14" s="6">
        <f t="shared" si="0"/>
        <v>0.36538461538461536</v>
      </c>
      <c r="E14" s="6">
        <f t="shared" si="1"/>
        <v>0.63461538461538458</v>
      </c>
      <c r="F14" s="46"/>
    </row>
    <row r="15" spans="2:9" x14ac:dyDescent="0.25">
      <c r="B15" s="95" t="s">
        <v>16</v>
      </c>
      <c r="C15" s="5">
        <v>2013</v>
      </c>
      <c r="D15" s="6">
        <f t="shared" si="0"/>
        <v>0.26923076923076922</v>
      </c>
      <c r="E15" s="6">
        <f t="shared" si="1"/>
        <v>0.73076923076923073</v>
      </c>
      <c r="F15" s="46"/>
    </row>
    <row r="16" spans="2:9" x14ac:dyDescent="0.25">
      <c r="B16" s="95"/>
      <c r="C16" s="5">
        <v>2014</v>
      </c>
      <c r="D16" s="6">
        <f t="shared" si="0"/>
        <v>0.25925925925925924</v>
      </c>
      <c r="E16" s="6">
        <f t="shared" si="1"/>
        <v>0.7407407407407407</v>
      </c>
      <c r="F16" s="46"/>
    </row>
    <row r="17" spans="2:6" x14ac:dyDescent="0.25">
      <c r="B17" s="95"/>
      <c r="C17" s="5">
        <v>2015</v>
      </c>
      <c r="D17" s="6">
        <f t="shared" si="0"/>
        <v>0.34375</v>
      </c>
      <c r="E17" s="6">
        <f t="shared" si="1"/>
        <v>0.65625</v>
      </c>
      <c r="F17" s="46"/>
    </row>
    <row r="18" spans="2:6" x14ac:dyDescent="0.25">
      <c r="B18" s="90" t="s">
        <v>3</v>
      </c>
      <c r="C18" s="5">
        <v>2013</v>
      </c>
      <c r="D18" s="6">
        <f t="shared" si="0"/>
        <v>0.2</v>
      </c>
      <c r="E18" s="6">
        <f t="shared" si="1"/>
        <v>0.8</v>
      </c>
      <c r="F18" s="46"/>
    </row>
    <row r="19" spans="2:6" x14ac:dyDescent="0.25">
      <c r="B19" s="90"/>
      <c r="C19" s="5">
        <v>2014</v>
      </c>
      <c r="D19" s="6">
        <f t="shared" si="0"/>
        <v>0.16666666666666666</v>
      </c>
      <c r="E19" s="6">
        <f t="shared" si="1"/>
        <v>0.83333333333333337</v>
      </c>
      <c r="F19" s="46"/>
    </row>
    <row r="20" spans="2:6" x14ac:dyDescent="0.25">
      <c r="B20" s="90"/>
      <c r="C20" s="5">
        <v>2015</v>
      </c>
      <c r="D20" s="6">
        <f t="shared" si="0"/>
        <v>0.23076923076923078</v>
      </c>
      <c r="E20" s="6">
        <f t="shared" si="1"/>
        <v>0.76923076923076927</v>
      </c>
      <c r="F20" s="46"/>
    </row>
    <row r="21" spans="2:6" x14ac:dyDescent="0.25">
      <c r="B21" s="90" t="s">
        <v>4</v>
      </c>
      <c r="C21" s="5">
        <v>2013</v>
      </c>
      <c r="D21" s="6">
        <f t="shared" si="0"/>
        <v>0</v>
      </c>
      <c r="E21" s="6">
        <f t="shared" si="1"/>
        <v>1</v>
      </c>
      <c r="F21" s="46"/>
    </row>
    <row r="22" spans="2:6" x14ac:dyDescent="0.25">
      <c r="B22" s="90"/>
      <c r="C22" s="5">
        <v>2014</v>
      </c>
      <c r="D22" s="6">
        <f t="shared" si="0"/>
        <v>0</v>
      </c>
      <c r="E22" s="6">
        <f t="shared" si="1"/>
        <v>1</v>
      </c>
      <c r="F22" s="46"/>
    </row>
    <row r="23" spans="2:6" x14ac:dyDescent="0.25">
      <c r="B23" s="90"/>
      <c r="C23" s="5">
        <v>2015</v>
      </c>
      <c r="D23" s="6">
        <f t="shared" si="0"/>
        <v>0.125</v>
      </c>
      <c r="E23" s="6">
        <f t="shared" si="1"/>
        <v>0.875</v>
      </c>
      <c r="F23" s="46"/>
    </row>
    <row r="24" spans="2:6" x14ac:dyDescent="0.25">
      <c r="B24" s="2"/>
      <c r="C24" s="2"/>
      <c r="D24" s="2"/>
      <c r="E24" s="2"/>
      <c r="F24" s="28"/>
    </row>
    <row r="25" spans="2:6" x14ac:dyDescent="0.25">
      <c r="B25" s="2"/>
      <c r="C25" s="2"/>
      <c r="D25" s="2"/>
      <c r="E25" s="2"/>
      <c r="F25" s="2"/>
    </row>
    <row r="26" spans="2:6" x14ac:dyDescent="0.25">
      <c r="B26" s="5"/>
      <c r="C26" s="5"/>
      <c r="D26" s="5" t="s">
        <v>1</v>
      </c>
      <c r="E26" s="5" t="s">
        <v>0</v>
      </c>
      <c r="F26" s="40" t="s">
        <v>15</v>
      </c>
    </row>
    <row r="27" spans="2:6" x14ac:dyDescent="0.25">
      <c r="B27" s="96" t="s">
        <v>61</v>
      </c>
      <c r="C27" s="5">
        <v>2013</v>
      </c>
      <c r="D27" s="5">
        <v>5</v>
      </c>
      <c r="E27" s="5">
        <v>4</v>
      </c>
      <c r="F27" s="27">
        <f t="shared" ref="F27:F44" si="2">E27+D27</f>
        <v>9</v>
      </c>
    </row>
    <row r="28" spans="2:6" x14ac:dyDescent="0.25">
      <c r="B28" s="90"/>
      <c r="C28" s="5">
        <v>2014</v>
      </c>
      <c r="D28" s="5">
        <v>6</v>
      </c>
      <c r="E28" s="5">
        <v>4</v>
      </c>
      <c r="F28" s="27">
        <f t="shared" si="2"/>
        <v>10</v>
      </c>
    </row>
    <row r="29" spans="2:6" x14ac:dyDescent="0.25">
      <c r="B29" s="90"/>
      <c r="C29" s="5">
        <v>2015</v>
      </c>
      <c r="D29" s="5">
        <v>6</v>
      </c>
      <c r="E29" s="5">
        <v>5</v>
      </c>
      <c r="F29" s="27">
        <f t="shared" si="2"/>
        <v>11</v>
      </c>
    </row>
    <row r="30" spans="2:6" x14ac:dyDescent="0.25">
      <c r="B30" s="96" t="s">
        <v>60</v>
      </c>
      <c r="C30" s="5">
        <v>2013</v>
      </c>
      <c r="D30" s="26">
        <v>50</v>
      </c>
      <c r="E30" s="26">
        <v>80</v>
      </c>
      <c r="F30" s="27">
        <f t="shared" si="2"/>
        <v>130</v>
      </c>
    </row>
    <row r="31" spans="2:6" x14ac:dyDescent="0.25">
      <c r="B31" s="90"/>
      <c r="C31" s="5">
        <v>2014</v>
      </c>
      <c r="D31" s="26">
        <v>52</v>
      </c>
      <c r="E31" s="26">
        <v>82</v>
      </c>
      <c r="F31" s="27">
        <f t="shared" si="2"/>
        <v>134</v>
      </c>
    </row>
    <row r="32" spans="2:6" x14ac:dyDescent="0.25">
      <c r="B32" s="90"/>
      <c r="C32" s="5">
        <v>2015</v>
      </c>
      <c r="D32" s="26">
        <v>63</v>
      </c>
      <c r="E32" s="26">
        <v>81</v>
      </c>
      <c r="F32" s="27">
        <f t="shared" si="2"/>
        <v>144</v>
      </c>
    </row>
    <row r="33" spans="2:6" x14ac:dyDescent="0.25">
      <c r="B33" s="90" t="s">
        <v>2</v>
      </c>
      <c r="C33" s="5">
        <v>2013</v>
      </c>
      <c r="D33" s="26">
        <v>15</v>
      </c>
      <c r="E33" s="26">
        <v>32</v>
      </c>
      <c r="F33" s="27">
        <f t="shared" si="2"/>
        <v>47</v>
      </c>
    </row>
    <row r="34" spans="2:6" x14ac:dyDescent="0.25">
      <c r="B34" s="90"/>
      <c r="C34" s="5">
        <v>2014</v>
      </c>
      <c r="D34" s="26">
        <v>16</v>
      </c>
      <c r="E34" s="26">
        <v>32</v>
      </c>
      <c r="F34" s="27">
        <f t="shared" si="2"/>
        <v>48</v>
      </c>
    </row>
    <row r="35" spans="2:6" x14ac:dyDescent="0.25">
      <c r="B35" s="90"/>
      <c r="C35" s="5">
        <v>2015</v>
      </c>
      <c r="D35" s="26">
        <v>19</v>
      </c>
      <c r="E35" s="26">
        <v>33</v>
      </c>
      <c r="F35" s="27">
        <f t="shared" si="2"/>
        <v>52</v>
      </c>
    </row>
    <row r="36" spans="2:6" x14ac:dyDescent="0.25">
      <c r="B36" s="95" t="s">
        <v>16</v>
      </c>
      <c r="C36" s="5">
        <v>2013</v>
      </c>
      <c r="D36" s="26">
        <v>7</v>
      </c>
      <c r="E36" s="26">
        <v>19</v>
      </c>
      <c r="F36" s="27">
        <f t="shared" si="2"/>
        <v>26</v>
      </c>
    </row>
    <row r="37" spans="2:6" x14ac:dyDescent="0.25">
      <c r="B37" s="95"/>
      <c r="C37" s="5">
        <v>2014</v>
      </c>
      <c r="D37" s="26">
        <v>7</v>
      </c>
      <c r="E37" s="26">
        <v>20</v>
      </c>
      <c r="F37" s="27">
        <f t="shared" si="2"/>
        <v>27</v>
      </c>
    </row>
    <row r="38" spans="2:6" x14ac:dyDescent="0.25">
      <c r="B38" s="95"/>
      <c r="C38" s="5">
        <v>2015</v>
      </c>
      <c r="D38" s="26">
        <v>11</v>
      </c>
      <c r="E38" s="26">
        <v>21</v>
      </c>
      <c r="F38" s="27">
        <f t="shared" si="2"/>
        <v>32</v>
      </c>
    </row>
    <row r="39" spans="2:6" x14ac:dyDescent="0.25">
      <c r="B39" s="90" t="s">
        <v>3</v>
      </c>
      <c r="C39" s="5">
        <v>2013</v>
      </c>
      <c r="D39" s="26">
        <v>2</v>
      </c>
      <c r="E39" s="26">
        <v>8</v>
      </c>
      <c r="F39" s="27">
        <f t="shared" si="2"/>
        <v>10</v>
      </c>
    </row>
    <row r="40" spans="2:6" x14ac:dyDescent="0.25">
      <c r="B40" s="90"/>
      <c r="C40" s="5">
        <v>2014</v>
      </c>
      <c r="D40" s="26">
        <v>2</v>
      </c>
      <c r="E40" s="26">
        <v>10</v>
      </c>
      <c r="F40" s="27">
        <f t="shared" si="2"/>
        <v>12</v>
      </c>
    </row>
    <row r="41" spans="2:6" x14ac:dyDescent="0.25">
      <c r="B41" s="90"/>
      <c r="C41" s="5">
        <v>2015</v>
      </c>
      <c r="D41" s="26">
        <v>3</v>
      </c>
      <c r="E41" s="26">
        <v>10</v>
      </c>
      <c r="F41" s="27">
        <f t="shared" si="2"/>
        <v>13</v>
      </c>
    </row>
    <row r="42" spans="2:6" x14ac:dyDescent="0.25">
      <c r="B42" s="90" t="s">
        <v>4</v>
      </c>
      <c r="C42" s="5">
        <v>2013</v>
      </c>
      <c r="D42" s="26">
        <v>0</v>
      </c>
      <c r="E42" s="26">
        <v>7</v>
      </c>
      <c r="F42" s="27">
        <f t="shared" si="2"/>
        <v>7</v>
      </c>
    </row>
    <row r="43" spans="2:6" x14ac:dyDescent="0.25">
      <c r="B43" s="90"/>
      <c r="C43" s="5">
        <v>2014</v>
      </c>
      <c r="D43" s="26">
        <v>0</v>
      </c>
      <c r="E43" s="26">
        <v>7</v>
      </c>
      <c r="F43" s="27">
        <f t="shared" si="2"/>
        <v>7</v>
      </c>
    </row>
    <row r="44" spans="2:6" x14ac:dyDescent="0.25">
      <c r="B44" s="90"/>
      <c r="C44" s="5">
        <v>2015</v>
      </c>
      <c r="D44" s="26">
        <v>1</v>
      </c>
      <c r="E44" s="26">
        <v>7</v>
      </c>
      <c r="F44" s="27">
        <f t="shared" si="2"/>
        <v>8</v>
      </c>
    </row>
  </sheetData>
  <mergeCells count="13">
    <mergeCell ref="B39:B41"/>
    <mergeCell ref="B42:B44"/>
    <mergeCell ref="B6:B8"/>
    <mergeCell ref="B9:B11"/>
    <mergeCell ref="B12:B14"/>
    <mergeCell ref="B15:B17"/>
    <mergeCell ref="B18:B20"/>
    <mergeCell ref="B21:B23"/>
    <mergeCell ref="B2:F2"/>
    <mergeCell ref="B27:B29"/>
    <mergeCell ref="B30:B32"/>
    <mergeCell ref="B33:B35"/>
    <mergeCell ref="B36:B3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7"/>
  <sheetViews>
    <sheetView workbookViewId="0">
      <selection activeCell="Q24" sqref="Q24"/>
    </sheetView>
  </sheetViews>
  <sheetFormatPr defaultRowHeight="15" x14ac:dyDescent="0.25"/>
  <cols>
    <col min="2" max="2" width="18.85546875" bestFit="1" customWidth="1"/>
    <col min="7" max="7" width="10.7109375" customWidth="1"/>
    <col min="12" max="12" width="18.85546875" bestFit="1" customWidth="1"/>
  </cols>
  <sheetData>
    <row r="2" spans="1:14" ht="15.75" x14ac:dyDescent="0.25">
      <c r="B2" s="94" t="s">
        <v>70</v>
      </c>
      <c r="C2" s="94"/>
      <c r="D2" s="94"/>
      <c r="E2" s="94"/>
      <c r="F2" s="2"/>
      <c r="G2" s="2"/>
      <c r="H2" s="2"/>
      <c r="I2" s="2"/>
      <c r="J2" s="2"/>
    </row>
    <row r="3" spans="1:14" x14ac:dyDescent="0.25">
      <c r="B3" s="2"/>
      <c r="C3" s="2"/>
      <c r="D3" s="2"/>
      <c r="E3" s="2"/>
      <c r="F3" s="2"/>
      <c r="G3" s="2"/>
      <c r="H3" s="53"/>
      <c r="I3" s="101"/>
      <c r="J3" s="101"/>
    </row>
    <row r="4" spans="1:14" x14ac:dyDescent="0.25">
      <c r="B4" s="49"/>
      <c r="C4" s="5" t="s">
        <v>1</v>
      </c>
      <c r="D4" s="5" t="s">
        <v>0</v>
      </c>
      <c r="E4" s="40" t="s">
        <v>15</v>
      </c>
      <c r="F4" s="52"/>
      <c r="G4" s="5"/>
      <c r="H4" s="49"/>
      <c r="I4" s="5" t="s">
        <v>1</v>
      </c>
      <c r="J4" s="5" t="s">
        <v>0</v>
      </c>
      <c r="L4" s="65" t="s">
        <v>81</v>
      </c>
      <c r="M4" s="60">
        <f>D18/(E18+E19)</f>
        <v>0.17460317460317459</v>
      </c>
      <c r="N4" s="61"/>
    </row>
    <row r="5" spans="1:14" x14ac:dyDescent="0.25">
      <c r="A5" s="102" t="s">
        <v>71</v>
      </c>
      <c r="B5" s="50" t="s">
        <v>61</v>
      </c>
      <c r="C5" s="26">
        <v>1</v>
      </c>
      <c r="D5" s="26">
        <v>1</v>
      </c>
      <c r="E5" s="5">
        <f t="shared" ref="E5:E10" si="0">D5+C5</f>
        <v>2</v>
      </c>
      <c r="F5" s="28"/>
      <c r="G5" s="102" t="s">
        <v>71</v>
      </c>
      <c r="H5" s="51" t="s">
        <v>61</v>
      </c>
      <c r="I5" s="6">
        <f t="shared" ref="I5:I10" si="1">C5/E5</f>
        <v>0.5</v>
      </c>
      <c r="J5" s="6">
        <f t="shared" ref="J5:J10" si="2">D5/E5</f>
        <v>0.5</v>
      </c>
      <c r="L5" s="59" t="s">
        <v>80</v>
      </c>
      <c r="M5" s="60">
        <f>SUM(C18/(E18+E19))</f>
        <v>0.10052910052910052</v>
      </c>
    </row>
    <row r="6" spans="1:14" x14ac:dyDescent="0.25">
      <c r="A6" s="103"/>
      <c r="B6" s="40" t="s">
        <v>60</v>
      </c>
      <c r="C6" s="26">
        <v>15</v>
      </c>
      <c r="D6" s="26">
        <v>12</v>
      </c>
      <c r="E6" s="5">
        <f t="shared" si="0"/>
        <v>27</v>
      </c>
      <c r="F6" s="28"/>
      <c r="G6" s="103"/>
      <c r="H6" s="40" t="s">
        <v>60</v>
      </c>
      <c r="I6" s="6">
        <f t="shared" si="1"/>
        <v>0.55555555555555558</v>
      </c>
      <c r="J6" s="6">
        <f t="shared" si="2"/>
        <v>0.44444444444444442</v>
      </c>
      <c r="L6" s="59" t="s">
        <v>82</v>
      </c>
      <c r="M6" s="60">
        <f>C19/(E18+E19)</f>
        <v>0.25925925925925924</v>
      </c>
    </row>
    <row r="7" spans="1:14" x14ac:dyDescent="0.25">
      <c r="A7" s="103"/>
      <c r="B7" s="5" t="s">
        <v>2</v>
      </c>
      <c r="C7" s="26">
        <v>2</v>
      </c>
      <c r="D7" s="26">
        <v>6</v>
      </c>
      <c r="E7" s="5">
        <f t="shared" si="0"/>
        <v>8</v>
      </c>
      <c r="F7" s="28"/>
      <c r="G7" s="103"/>
      <c r="H7" s="5" t="s">
        <v>2</v>
      </c>
      <c r="I7" s="6">
        <f t="shared" si="1"/>
        <v>0.25</v>
      </c>
      <c r="J7" s="6">
        <f t="shared" si="2"/>
        <v>0.75</v>
      </c>
      <c r="L7" s="62" t="s">
        <v>83</v>
      </c>
      <c r="M7" s="60">
        <f>D19/(E18+E19)</f>
        <v>0.46560846560846558</v>
      </c>
    </row>
    <row r="8" spans="1:14" x14ac:dyDescent="0.25">
      <c r="A8" s="103"/>
      <c r="B8" s="5" t="s">
        <v>16</v>
      </c>
      <c r="C8" s="26">
        <v>1</v>
      </c>
      <c r="D8" s="26">
        <v>4</v>
      </c>
      <c r="E8" s="5">
        <f t="shared" si="0"/>
        <v>5</v>
      </c>
      <c r="F8" s="28"/>
      <c r="G8" s="103"/>
      <c r="H8" s="5" t="s">
        <v>16</v>
      </c>
      <c r="I8" s="6">
        <f t="shared" si="1"/>
        <v>0.2</v>
      </c>
      <c r="J8" s="6">
        <f t="shared" si="2"/>
        <v>0.8</v>
      </c>
      <c r="M8" s="66"/>
    </row>
    <row r="9" spans="1:14" x14ac:dyDescent="0.25">
      <c r="A9" s="103"/>
      <c r="B9" s="5" t="s">
        <v>3</v>
      </c>
      <c r="C9" s="26">
        <v>0</v>
      </c>
      <c r="D9" s="26">
        <v>4</v>
      </c>
      <c r="E9" s="5">
        <f t="shared" si="0"/>
        <v>4</v>
      </c>
      <c r="F9" s="28"/>
      <c r="G9" s="103"/>
      <c r="H9" s="5" t="s">
        <v>3</v>
      </c>
      <c r="I9" s="6">
        <f t="shared" si="1"/>
        <v>0</v>
      </c>
      <c r="J9" s="6">
        <f t="shared" si="2"/>
        <v>1</v>
      </c>
    </row>
    <row r="10" spans="1:14" x14ac:dyDescent="0.25">
      <c r="A10" s="103"/>
      <c r="B10" s="5" t="s">
        <v>8</v>
      </c>
      <c r="C10" s="26">
        <v>0</v>
      </c>
      <c r="D10" s="26">
        <v>6</v>
      </c>
      <c r="E10" s="5">
        <f t="shared" si="0"/>
        <v>6</v>
      </c>
      <c r="F10" s="28"/>
      <c r="G10" s="103"/>
      <c r="H10" s="5" t="s">
        <v>8</v>
      </c>
      <c r="I10" s="6">
        <f t="shared" si="1"/>
        <v>0</v>
      </c>
      <c r="J10" s="6">
        <f t="shared" si="2"/>
        <v>1</v>
      </c>
    </row>
    <row r="11" spans="1:14" x14ac:dyDescent="0.25">
      <c r="A11" s="102" t="s">
        <v>72</v>
      </c>
      <c r="B11" s="50" t="s">
        <v>61</v>
      </c>
      <c r="C11" s="26">
        <v>2</v>
      </c>
      <c r="D11" s="26">
        <v>1</v>
      </c>
      <c r="E11" s="5">
        <f t="shared" ref="E11:E16" si="3">D11+C11</f>
        <v>3</v>
      </c>
      <c r="F11" s="2"/>
      <c r="G11" s="102" t="s">
        <v>72</v>
      </c>
      <c r="H11" s="51" t="s">
        <v>61</v>
      </c>
      <c r="I11" s="54">
        <f t="shared" ref="I11:I16" si="4">C11/E11</f>
        <v>0.66666666666666663</v>
      </c>
      <c r="J11" s="54">
        <f t="shared" ref="J11:J16" si="5">D11/E11</f>
        <v>0.33333333333333331</v>
      </c>
    </row>
    <row r="12" spans="1:14" x14ac:dyDescent="0.25">
      <c r="A12" s="103"/>
      <c r="B12" s="40" t="s">
        <v>60</v>
      </c>
      <c r="C12" s="26">
        <v>21</v>
      </c>
      <c r="D12" s="26">
        <v>16</v>
      </c>
      <c r="E12" s="5">
        <f t="shared" si="3"/>
        <v>37</v>
      </c>
      <c r="F12" s="2"/>
      <c r="G12" s="103"/>
      <c r="H12" s="40" t="s">
        <v>60</v>
      </c>
      <c r="I12" s="54">
        <f t="shared" si="4"/>
        <v>0.56756756756756754</v>
      </c>
      <c r="J12" s="54">
        <f t="shared" si="5"/>
        <v>0.43243243243243246</v>
      </c>
    </row>
    <row r="13" spans="1:14" x14ac:dyDescent="0.25">
      <c r="A13" s="103"/>
      <c r="B13" s="5" t="s">
        <v>2</v>
      </c>
      <c r="C13" s="26">
        <v>16</v>
      </c>
      <c r="D13" s="26">
        <v>33</v>
      </c>
      <c r="E13" s="5">
        <f t="shared" si="3"/>
        <v>49</v>
      </c>
      <c r="F13" s="52"/>
      <c r="G13" s="103"/>
      <c r="H13" s="5" t="s">
        <v>2</v>
      </c>
      <c r="I13" s="54">
        <f t="shared" si="4"/>
        <v>0.32653061224489793</v>
      </c>
      <c r="J13" s="54">
        <f t="shared" si="5"/>
        <v>0.67346938775510201</v>
      </c>
    </row>
    <row r="14" spans="1:14" x14ac:dyDescent="0.25">
      <c r="A14" s="103"/>
      <c r="B14" s="5" t="s">
        <v>16</v>
      </c>
      <c r="C14" s="26">
        <v>8</v>
      </c>
      <c r="D14" s="26">
        <v>21</v>
      </c>
      <c r="E14" s="5">
        <f t="shared" si="3"/>
        <v>29</v>
      </c>
      <c r="F14" s="28"/>
      <c r="G14" s="103"/>
      <c r="H14" s="5" t="s">
        <v>16</v>
      </c>
      <c r="I14" s="54">
        <f t="shared" si="4"/>
        <v>0.27586206896551724</v>
      </c>
      <c r="J14" s="54">
        <f t="shared" si="5"/>
        <v>0.72413793103448276</v>
      </c>
    </row>
    <row r="15" spans="1:14" x14ac:dyDescent="0.25">
      <c r="A15" s="103"/>
      <c r="B15" s="5" t="s">
        <v>3</v>
      </c>
      <c r="C15" s="26">
        <v>2</v>
      </c>
      <c r="D15" s="26">
        <v>10</v>
      </c>
      <c r="E15" s="5">
        <f t="shared" si="3"/>
        <v>12</v>
      </c>
      <c r="F15" s="28"/>
      <c r="G15" s="103"/>
      <c r="H15" s="5" t="s">
        <v>3</v>
      </c>
      <c r="I15" s="54">
        <f t="shared" si="4"/>
        <v>0.16666666666666666</v>
      </c>
      <c r="J15" s="54">
        <f t="shared" si="5"/>
        <v>0.83333333333333337</v>
      </c>
    </row>
    <row r="16" spans="1:14" x14ac:dyDescent="0.25">
      <c r="A16" s="103"/>
      <c r="B16" s="5" t="s">
        <v>8</v>
      </c>
      <c r="C16" s="26">
        <v>0</v>
      </c>
      <c r="D16" s="26">
        <v>7</v>
      </c>
      <c r="E16" s="5">
        <f t="shared" si="3"/>
        <v>7</v>
      </c>
      <c r="F16" s="28"/>
      <c r="G16" s="103"/>
      <c r="H16" s="5" t="s">
        <v>8</v>
      </c>
      <c r="I16" s="54">
        <f t="shared" si="4"/>
        <v>0</v>
      </c>
      <c r="J16" s="54">
        <f t="shared" si="5"/>
        <v>1</v>
      </c>
    </row>
    <row r="17" spans="1:10" x14ac:dyDescent="0.25">
      <c r="F17" s="28"/>
      <c r="G17" s="2"/>
      <c r="H17" s="28"/>
    </row>
    <row r="18" spans="1:10" x14ac:dyDescent="0.25">
      <c r="A18" s="65" t="s">
        <v>96</v>
      </c>
      <c r="B18" s="65"/>
      <c r="C18" s="65">
        <f>SUM(C5:C10)</f>
        <v>19</v>
      </c>
      <c r="D18" s="65">
        <f t="shared" ref="D18:E18" si="6">SUM(D5:D10)</f>
        <v>33</v>
      </c>
      <c r="E18" s="65">
        <f t="shared" si="6"/>
        <v>52</v>
      </c>
      <c r="F18" s="28"/>
      <c r="G18" s="2"/>
      <c r="H18" s="28"/>
    </row>
    <row r="19" spans="1:10" x14ac:dyDescent="0.25">
      <c r="A19" s="65" t="s">
        <v>97</v>
      </c>
      <c r="B19" s="65"/>
      <c r="C19" s="65">
        <f>SUM(C11:C16)</f>
        <v>49</v>
      </c>
      <c r="D19" s="65">
        <f t="shared" ref="D19:E19" si="7">SUM(D11:D16)</f>
        <v>88</v>
      </c>
      <c r="E19" s="65">
        <f t="shared" si="7"/>
        <v>137</v>
      </c>
      <c r="F19" s="28"/>
      <c r="G19" s="2"/>
      <c r="H19" s="28"/>
    </row>
    <row r="20" spans="1:10" x14ac:dyDescent="0.25">
      <c r="B20" s="44"/>
      <c r="C20" s="42"/>
      <c r="D20" s="42"/>
      <c r="E20" s="2"/>
      <c r="F20" s="2"/>
      <c r="G20" s="2"/>
      <c r="H20" s="7"/>
      <c r="I20" s="9"/>
      <c r="J20" s="2"/>
    </row>
    <row r="21" spans="1:10" x14ac:dyDescent="0.25">
      <c r="B21" s="44"/>
      <c r="C21" s="42"/>
      <c r="D21" s="42"/>
      <c r="E21" s="2"/>
      <c r="F21" s="2"/>
      <c r="G21" s="2"/>
      <c r="H21" s="7"/>
      <c r="I21" s="9"/>
      <c r="J21" s="2"/>
    </row>
    <row r="22" spans="1:10" x14ac:dyDescent="0.25">
      <c r="B22" s="44"/>
      <c r="C22" s="42"/>
      <c r="D22" s="42"/>
      <c r="E22" s="2"/>
      <c r="F22" s="2"/>
      <c r="G22" s="2"/>
      <c r="H22" s="7"/>
      <c r="I22" s="9"/>
      <c r="J22" s="2"/>
    </row>
    <row r="23" spans="1:10" x14ac:dyDescent="0.25">
      <c r="B23" s="44"/>
      <c r="C23" s="42"/>
      <c r="D23" s="42"/>
      <c r="E23" s="2"/>
      <c r="F23" s="2"/>
      <c r="G23" s="2"/>
      <c r="H23" s="7"/>
      <c r="I23" s="9"/>
      <c r="J23" s="2"/>
    </row>
    <row r="24" spans="1:10" x14ac:dyDescent="0.25">
      <c r="B24" s="44"/>
      <c r="C24" s="42"/>
      <c r="D24" s="42"/>
      <c r="E24" s="2"/>
      <c r="F24" s="2"/>
      <c r="G24" s="2"/>
      <c r="H24" s="7"/>
      <c r="I24" s="9"/>
      <c r="J24" s="2"/>
    </row>
    <row r="25" spans="1:10" x14ac:dyDescent="0.25">
      <c r="B25" s="43"/>
      <c r="C25" s="42"/>
      <c r="D25" s="42"/>
      <c r="E25" s="2"/>
      <c r="F25" s="2"/>
      <c r="G25" s="2"/>
      <c r="H25" s="7"/>
      <c r="I25" s="9"/>
      <c r="J25" s="2"/>
    </row>
    <row r="26" spans="1:10" x14ac:dyDescent="0.25">
      <c r="B26" s="2"/>
      <c r="C26" s="2"/>
      <c r="D26" s="2"/>
      <c r="E26" s="2"/>
      <c r="F26" s="2"/>
      <c r="G26" s="2"/>
      <c r="H26" s="2"/>
      <c r="I26" s="2"/>
      <c r="J26" s="2"/>
    </row>
    <row r="27" spans="1:10" x14ac:dyDescent="0.25">
      <c r="B27" s="2"/>
      <c r="C27" s="2"/>
      <c r="D27" s="2"/>
      <c r="E27" s="2"/>
      <c r="F27" s="2"/>
      <c r="G27" s="2"/>
      <c r="H27" s="2"/>
      <c r="I27" s="2"/>
      <c r="J27" s="2"/>
    </row>
    <row r="28" spans="1:10" x14ac:dyDescent="0.25">
      <c r="B28" s="2"/>
      <c r="C28" s="2"/>
      <c r="D28" s="2"/>
      <c r="E28" s="2"/>
      <c r="F28" s="2"/>
      <c r="G28" s="2"/>
      <c r="H28" s="2"/>
      <c r="I28" s="2"/>
      <c r="J28" s="2"/>
    </row>
    <row r="29" spans="1:10" x14ac:dyDescent="0.25">
      <c r="B29" s="2"/>
      <c r="C29" s="2"/>
      <c r="D29" s="2"/>
      <c r="E29" s="2"/>
      <c r="F29" s="2"/>
      <c r="G29" s="2"/>
      <c r="H29" s="2"/>
      <c r="I29" s="2"/>
      <c r="J29" s="2"/>
    </row>
    <row r="30" spans="1:10" x14ac:dyDescent="0.25">
      <c r="B30" s="2"/>
      <c r="C30" s="2"/>
      <c r="D30" s="2"/>
      <c r="E30" s="2"/>
      <c r="F30" s="2"/>
      <c r="G30" s="2"/>
      <c r="H30" s="2"/>
      <c r="I30" s="2"/>
      <c r="J30" s="2"/>
    </row>
    <row r="31" spans="1:10" x14ac:dyDescent="0.25">
      <c r="B31" s="2"/>
      <c r="C31" s="2"/>
      <c r="D31" s="2"/>
      <c r="E31" s="2"/>
      <c r="F31" s="2"/>
      <c r="G31" s="2"/>
      <c r="H31" s="2"/>
      <c r="I31" s="2"/>
      <c r="J31" s="2"/>
    </row>
    <row r="32" spans="1:10" x14ac:dyDescent="0.25">
      <c r="B32" s="2"/>
      <c r="C32" s="2"/>
      <c r="D32" s="2"/>
      <c r="E32" s="2"/>
      <c r="F32" s="2"/>
      <c r="G32" s="2"/>
      <c r="H32" s="2"/>
      <c r="I32" s="2"/>
      <c r="J32" s="2"/>
    </row>
    <row r="33" spans="2:10" x14ac:dyDescent="0.25">
      <c r="B33" s="2"/>
      <c r="C33" s="2"/>
      <c r="D33" s="2"/>
      <c r="E33" s="2"/>
      <c r="F33" s="2"/>
      <c r="G33" s="2"/>
      <c r="H33" s="2"/>
      <c r="I33" s="2"/>
      <c r="J33" s="2"/>
    </row>
    <row r="34" spans="2:10" x14ac:dyDescent="0.25">
      <c r="B34" s="2"/>
      <c r="C34" s="2"/>
      <c r="D34" s="2"/>
      <c r="E34" s="2"/>
      <c r="F34" s="2"/>
      <c r="G34" s="2"/>
      <c r="H34" s="2"/>
      <c r="I34" s="2"/>
      <c r="J34" s="2"/>
    </row>
    <row r="35" spans="2:10" x14ac:dyDescent="0.25">
      <c r="B35" s="2"/>
      <c r="C35" s="2"/>
      <c r="D35" s="2"/>
      <c r="E35" s="2"/>
      <c r="F35" s="2"/>
      <c r="G35" s="2"/>
      <c r="H35" s="2"/>
      <c r="I35" s="2"/>
      <c r="J35" s="2"/>
    </row>
    <row r="36" spans="2:10" x14ac:dyDescent="0.25">
      <c r="B36" s="2"/>
      <c r="C36" s="2"/>
      <c r="D36" s="2"/>
      <c r="E36" s="2"/>
      <c r="F36" s="2"/>
      <c r="G36" s="2"/>
      <c r="H36" s="2"/>
      <c r="I36" s="2"/>
      <c r="J36" s="2"/>
    </row>
    <row r="37" spans="2:10" x14ac:dyDescent="0.25">
      <c r="B37" s="2"/>
      <c r="C37" s="2"/>
      <c r="D37" s="2"/>
      <c r="E37" s="2"/>
      <c r="F37" s="2"/>
      <c r="G37" s="2"/>
      <c r="H37" s="2"/>
      <c r="I37" s="2"/>
      <c r="J37" s="2"/>
    </row>
  </sheetData>
  <mergeCells count="6">
    <mergeCell ref="I3:J3"/>
    <mergeCell ref="G5:G10"/>
    <mergeCell ref="G11:G16"/>
    <mergeCell ref="B2:E2"/>
    <mergeCell ref="A5:A10"/>
    <mergeCell ref="A11:A1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0"/>
  <sheetViews>
    <sheetView workbookViewId="0">
      <selection activeCell="Y9" sqref="Y9"/>
    </sheetView>
  </sheetViews>
  <sheetFormatPr defaultRowHeight="14.25" x14ac:dyDescent="0.2"/>
  <cols>
    <col min="1" max="16384" width="9.140625" style="2"/>
  </cols>
  <sheetData>
    <row r="2" spans="2:17" ht="15" x14ac:dyDescent="0.2">
      <c r="B2" s="94" t="s">
        <v>51</v>
      </c>
      <c r="C2" s="94"/>
      <c r="D2" s="34"/>
    </row>
    <row r="3" spans="2:17" ht="15" x14ac:dyDescent="0.2">
      <c r="B3" s="55"/>
      <c r="C3" s="55"/>
      <c r="D3" s="36"/>
    </row>
    <row r="4" spans="2:17" ht="15" customHeight="1" x14ac:dyDescent="0.2">
      <c r="B4" s="97" t="s">
        <v>87</v>
      </c>
      <c r="C4" s="97"/>
      <c r="D4" s="97"/>
      <c r="E4" s="97"/>
      <c r="F4" s="97"/>
      <c r="G4" s="97"/>
      <c r="H4" s="97"/>
      <c r="I4" s="97"/>
      <c r="J4" s="97"/>
      <c r="K4" s="97"/>
      <c r="L4" s="97"/>
      <c r="M4" s="97"/>
      <c r="N4" s="97"/>
      <c r="O4" s="97"/>
      <c r="P4" s="97"/>
      <c r="Q4" s="97"/>
    </row>
    <row r="5" spans="2:17" ht="15" customHeight="1" x14ac:dyDescent="0.2">
      <c r="B5" s="97"/>
      <c r="C5" s="97"/>
      <c r="D5" s="97"/>
      <c r="E5" s="97"/>
      <c r="F5" s="97"/>
      <c r="G5" s="97"/>
      <c r="H5" s="97"/>
      <c r="I5" s="97"/>
      <c r="J5" s="97"/>
      <c r="K5" s="97"/>
      <c r="L5" s="97"/>
      <c r="M5" s="97"/>
      <c r="N5" s="97"/>
      <c r="O5" s="97"/>
      <c r="P5" s="97"/>
      <c r="Q5" s="97"/>
    </row>
    <row r="6" spans="2:17" ht="15" customHeight="1" x14ac:dyDescent="0.2">
      <c r="B6" s="97"/>
      <c r="C6" s="97"/>
      <c r="D6" s="97"/>
      <c r="E6" s="97"/>
      <c r="F6" s="97"/>
      <c r="G6" s="97"/>
      <c r="H6" s="97"/>
      <c r="I6" s="97"/>
      <c r="J6" s="97"/>
      <c r="K6" s="97"/>
      <c r="L6" s="97"/>
      <c r="M6" s="97"/>
      <c r="N6" s="97"/>
      <c r="O6" s="97"/>
      <c r="P6" s="97"/>
      <c r="Q6" s="97"/>
    </row>
    <row r="7" spans="2:17" ht="15" customHeight="1" x14ac:dyDescent="0.2">
      <c r="B7" s="97" t="s">
        <v>74</v>
      </c>
      <c r="C7" s="97"/>
      <c r="D7" s="97"/>
      <c r="E7" s="97"/>
      <c r="F7" s="97"/>
      <c r="G7" s="97"/>
      <c r="H7" s="97"/>
      <c r="I7" s="97"/>
      <c r="J7" s="97"/>
      <c r="K7" s="97"/>
      <c r="L7" s="97"/>
      <c r="M7" s="97"/>
      <c r="N7" s="97"/>
      <c r="O7" s="97"/>
      <c r="P7" s="97"/>
      <c r="Q7" s="97"/>
    </row>
    <row r="8" spans="2:17" ht="15" customHeight="1" x14ac:dyDescent="0.2">
      <c r="B8" s="97"/>
      <c r="C8" s="97"/>
      <c r="D8" s="97"/>
      <c r="E8" s="97"/>
      <c r="F8" s="97"/>
      <c r="G8" s="97"/>
      <c r="H8" s="97"/>
      <c r="I8" s="97"/>
      <c r="J8" s="97"/>
      <c r="K8" s="97"/>
      <c r="L8" s="97"/>
      <c r="M8" s="97"/>
      <c r="N8" s="97"/>
      <c r="O8" s="97"/>
      <c r="P8" s="97"/>
      <c r="Q8" s="97"/>
    </row>
    <row r="9" spans="2:17" x14ac:dyDescent="0.2">
      <c r="B9" s="97"/>
      <c r="C9" s="97"/>
      <c r="D9" s="97"/>
      <c r="E9" s="97"/>
      <c r="F9" s="97"/>
      <c r="G9" s="97"/>
      <c r="H9" s="97"/>
      <c r="I9" s="97"/>
      <c r="J9" s="97"/>
      <c r="K9" s="97"/>
      <c r="L9" s="97"/>
      <c r="M9" s="97"/>
      <c r="N9" s="97"/>
      <c r="O9" s="97"/>
      <c r="P9" s="97"/>
      <c r="Q9" s="97"/>
    </row>
    <row r="10" spans="2:17" ht="15" x14ac:dyDescent="0.2">
      <c r="B10" s="58"/>
      <c r="C10" s="58"/>
      <c r="D10" s="58"/>
      <c r="E10" s="58"/>
      <c r="F10" s="58"/>
      <c r="G10" s="58"/>
      <c r="H10" s="58"/>
      <c r="I10" s="58"/>
      <c r="J10" s="58"/>
      <c r="K10" s="58"/>
      <c r="L10" s="58"/>
      <c r="M10" s="58"/>
      <c r="N10" s="58"/>
      <c r="O10" s="58"/>
      <c r="P10" s="58"/>
      <c r="Q10" s="58"/>
    </row>
    <row r="11" spans="2:17" ht="15" x14ac:dyDescent="0.2">
      <c r="B11" s="58"/>
      <c r="C11" s="58"/>
      <c r="D11" s="58"/>
      <c r="E11" s="58"/>
      <c r="F11" s="58"/>
      <c r="G11" s="58"/>
      <c r="H11" s="58"/>
      <c r="I11" s="58"/>
      <c r="J11" s="58"/>
      <c r="K11" s="58"/>
      <c r="L11" s="58"/>
      <c r="M11" s="58"/>
      <c r="N11" s="58"/>
      <c r="O11" s="58"/>
      <c r="P11" s="58"/>
      <c r="Q11" s="58"/>
    </row>
    <row r="12" spans="2:17" x14ac:dyDescent="0.2">
      <c r="B12" s="5"/>
      <c r="C12" s="5"/>
      <c r="D12" s="5" t="s">
        <v>1</v>
      </c>
      <c r="E12" s="5" t="s">
        <v>0</v>
      </c>
    </row>
    <row r="13" spans="2:17" x14ac:dyDescent="0.2">
      <c r="B13" s="96" t="s">
        <v>61</v>
      </c>
      <c r="C13" s="5">
        <v>2013</v>
      </c>
      <c r="D13" s="5">
        <v>0</v>
      </c>
      <c r="E13" s="5">
        <v>0</v>
      </c>
    </row>
    <row r="14" spans="2:17" x14ac:dyDescent="0.2">
      <c r="B14" s="90"/>
      <c r="C14" s="5">
        <v>2014</v>
      </c>
      <c r="D14" s="5">
        <v>1</v>
      </c>
      <c r="E14" s="5">
        <v>0</v>
      </c>
    </row>
    <row r="15" spans="2:17" x14ac:dyDescent="0.2">
      <c r="B15" s="90"/>
      <c r="C15" s="5">
        <v>2015</v>
      </c>
      <c r="D15" s="5">
        <v>2</v>
      </c>
      <c r="E15" s="5">
        <v>1</v>
      </c>
    </row>
    <row r="16" spans="2:17" x14ac:dyDescent="0.2">
      <c r="B16" s="96" t="s">
        <v>60</v>
      </c>
      <c r="C16" s="5">
        <v>2013</v>
      </c>
      <c r="D16" s="26">
        <v>13</v>
      </c>
      <c r="E16" s="26">
        <v>9</v>
      </c>
    </row>
    <row r="17" spans="2:5" x14ac:dyDescent="0.2">
      <c r="B17" s="90"/>
      <c r="C17" s="5">
        <v>2014</v>
      </c>
      <c r="D17" s="26">
        <v>15</v>
      </c>
      <c r="E17" s="26">
        <v>7</v>
      </c>
    </row>
    <row r="18" spans="2:5" x14ac:dyDescent="0.2">
      <c r="B18" s="90"/>
      <c r="C18" s="5">
        <v>2015</v>
      </c>
      <c r="D18" s="26">
        <v>15</v>
      </c>
      <c r="E18" s="26">
        <v>17</v>
      </c>
    </row>
    <row r="19" spans="2:5" x14ac:dyDescent="0.2">
      <c r="B19" s="90" t="s">
        <v>2</v>
      </c>
      <c r="C19" s="5">
        <v>2013</v>
      </c>
      <c r="D19" s="26">
        <v>1</v>
      </c>
      <c r="E19" s="26">
        <v>0</v>
      </c>
    </row>
    <row r="20" spans="2:5" x14ac:dyDescent="0.2">
      <c r="B20" s="90"/>
      <c r="C20" s="5">
        <v>2014</v>
      </c>
      <c r="D20" s="26">
        <v>0</v>
      </c>
      <c r="E20" s="26">
        <v>2</v>
      </c>
    </row>
    <row r="21" spans="2:5" x14ac:dyDescent="0.2">
      <c r="B21" s="90"/>
      <c r="C21" s="5">
        <v>2015</v>
      </c>
      <c r="D21" s="26">
        <v>0</v>
      </c>
      <c r="E21" s="26">
        <v>1</v>
      </c>
    </row>
    <row r="22" spans="2:5" x14ac:dyDescent="0.2">
      <c r="B22" s="95" t="s">
        <v>16</v>
      </c>
      <c r="C22" s="5">
        <v>2013</v>
      </c>
      <c r="D22" s="26">
        <v>1</v>
      </c>
      <c r="E22" s="26">
        <v>0</v>
      </c>
    </row>
    <row r="23" spans="2:5" x14ac:dyDescent="0.2">
      <c r="B23" s="95"/>
      <c r="C23" s="5">
        <v>2014</v>
      </c>
      <c r="D23" s="26">
        <v>1</v>
      </c>
      <c r="E23" s="26">
        <v>0</v>
      </c>
    </row>
    <row r="24" spans="2:5" x14ac:dyDescent="0.2">
      <c r="B24" s="95"/>
      <c r="C24" s="5">
        <v>2015</v>
      </c>
      <c r="D24" s="26">
        <v>0</v>
      </c>
      <c r="E24" s="26">
        <v>2</v>
      </c>
    </row>
    <row r="25" spans="2:5" x14ac:dyDescent="0.2">
      <c r="B25" s="90" t="s">
        <v>3</v>
      </c>
      <c r="C25" s="5">
        <v>2013</v>
      </c>
      <c r="D25" s="26">
        <v>0</v>
      </c>
      <c r="E25" s="26">
        <v>0</v>
      </c>
    </row>
    <row r="26" spans="2:5" x14ac:dyDescent="0.2">
      <c r="B26" s="90"/>
      <c r="C26" s="5">
        <v>2014</v>
      </c>
      <c r="D26" s="26">
        <v>0</v>
      </c>
      <c r="E26" s="26">
        <v>0</v>
      </c>
    </row>
    <row r="27" spans="2:5" x14ac:dyDescent="0.2">
      <c r="B27" s="90"/>
      <c r="C27" s="5">
        <v>2015</v>
      </c>
      <c r="D27" s="26">
        <v>0</v>
      </c>
      <c r="E27" s="26">
        <v>1</v>
      </c>
    </row>
    <row r="28" spans="2:5" x14ac:dyDescent="0.2">
      <c r="B28" s="90" t="s">
        <v>4</v>
      </c>
      <c r="C28" s="5">
        <v>2013</v>
      </c>
      <c r="D28" s="26">
        <v>0</v>
      </c>
      <c r="E28" s="26">
        <v>0</v>
      </c>
    </row>
    <row r="29" spans="2:5" x14ac:dyDescent="0.2">
      <c r="B29" s="90"/>
      <c r="C29" s="5">
        <v>2014</v>
      </c>
      <c r="D29" s="26">
        <v>0</v>
      </c>
      <c r="E29" s="26">
        <v>1</v>
      </c>
    </row>
    <row r="30" spans="2:5" x14ac:dyDescent="0.2">
      <c r="B30" s="90"/>
      <c r="C30" s="5">
        <v>2015</v>
      </c>
      <c r="D30" s="26">
        <v>0</v>
      </c>
      <c r="E30" s="26">
        <v>0</v>
      </c>
    </row>
  </sheetData>
  <mergeCells count="9">
    <mergeCell ref="B28:B30"/>
    <mergeCell ref="B2:C2"/>
    <mergeCell ref="B16:B18"/>
    <mergeCell ref="B19:B21"/>
    <mergeCell ref="B22:B24"/>
    <mergeCell ref="B25:B27"/>
    <mergeCell ref="B13:B15"/>
    <mergeCell ref="B4:Q6"/>
    <mergeCell ref="B7:Q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6"/>
  <sheetViews>
    <sheetView workbookViewId="0">
      <selection activeCell="B5" sqref="B5:B13"/>
    </sheetView>
  </sheetViews>
  <sheetFormatPr defaultRowHeight="14.25" x14ac:dyDescent="0.2"/>
  <cols>
    <col min="1" max="16384" width="9.140625" style="2"/>
  </cols>
  <sheetData>
    <row r="2" spans="2:6" ht="15" x14ac:dyDescent="0.2">
      <c r="B2" s="35" t="s">
        <v>52</v>
      </c>
      <c r="C2" s="35"/>
      <c r="D2" s="35"/>
    </row>
    <row r="4" spans="2:6" x14ac:dyDescent="0.2">
      <c r="B4" s="5"/>
      <c r="C4" s="5"/>
      <c r="D4" s="5" t="s">
        <v>14</v>
      </c>
      <c r="E4" s="5" t="s">
        <v>13</v>
      </c>
      <c r="F4" s="5" t="s">
        <v>15</v>
      </c>
    </row>
    <row r="5" spans="2:6" x14ac:dyDescent="0.2">
      <c r="B5" s="88">
        <v>2013</v>
      </c>
      <c r="C5" s="5" t="s">
        <v>12</v>
      </c>
      <c r="D5" s="5">
        <v>51</v>
      </c>
      <c r="E5" s="5">
        <v>124</v>
      </c>
      <c r="F5" s="5">
        <f t="shared" ref="F5:F13" si="0">E5+D5</f>
        <v>175</v>
      </c>
    </row>
    <row r="6" spans="2:6" x14ac:dyDescent="0.2">
      <c r="B6" s="92"/>
      <c r="C6" s="5" t="s">
        <v>22</v>
      </c>
      <c r="D6" s="5">
        <v>3</v>
      </c>
      <c r="E6" s="5">
        <v>14</v>
      </c>
      <c r="F6" s="5">
        <f t="shared" si="0"/>
        <v>17</v>
      </c>
    </row>
    <row r="7" spans="2:6" x14ac:dyDescent="0.2">
      <c r="B7" s="87"/>
      <c r="C7" s="5" t="s">
        <v>23</v>
      </c>
      <c r="D7" s="5">
        <v>0</v>
      </c>
      <c r="E7" s="5">
        <v>5</v>
      </c>
      <c r="F7" s="5">
        <f t="shared" si="0"/>
        <v>5</v>
      </c>
    </row>
    <row r="8" spans="2:6" x14ac:dyDescent="0.2">
      <c r="B8" s="88">
        <v>2014</v>
      </c>
      <c r="C8" s="5" t="s">
        <v>12</v>
      </c>
      <c r="D8" s="5">
        <v>28</v>
      </c>
      <c r="E8" s="5">
        <v>54</v>
      </c>
      <c r="F8" s="5">
        <f t="shared" si="0"/>
        <v>82</v>
      </c>
    </row>
    <row r="9" spans="2:6" x14ac:dyDescent="0.2">
      <c r="B9" s="92"/>
      <c r="C9" s="5" t="s">
        <v>22</v>
      </c>
      <c r="D9" s="5">
        <v>2</v>
      </c>
      <c r="E9" s="5">
        <v>7</v>
      </c>
      <c r="F9" s="5">
        <f t="shared" si="0"/>
        <v>9</v>
      </c>
    </row>
    <row r="10" spans="2:6" x14ac:dyDescent="0.2">
      <c r="B10" s="87"/>
      <c r="C10" s="5" t="s">
        <v>23</v>
      </c>
      <c r="D10" s="5">
        <v>0</v>
      </c>
      <c r="E10" s="5">
        <v>2</v>
      </c>
      <c r="F10" s="5">
        <f t="shared" si="0"/>
        <v>2</v>
      </c>
    </row>
    <row r="11" spans="2:6" x14ac:dyDescent="0.2">
      <c r="B11" s="88">
        <v>2015</v>
      </c>
      <c r="C11" s="5" t="s">
        <v>12</v>
      </c>
      <c r="D11" s="5">
        <v>55</v>
      </c>
      <c r="E11" s="5">
        <v>70</v>
      </c>
      <c r="F11" s="5">
        <f t="shared" si="0"/>
        <v>125</v>
      </c>
    </row>
    <row r="12" spans="2:6" x14ac:dyDescent="0.2">
      <c r="B12" s="92"/>
      <c r="C12" s="5" t="s">
        <v>22</v>
      </c>
      <c r="D12" s="5">
        <v>4</v>
      </c>
      <c r="E12" s="5">
        <v>9</v>
      </c>
      <c r="F12" s="5">
        <f t="shared" si="0"/>
        <v>13</v>
      </c>
    </row>
    <row r="13" spans="2:6" x14ac:dyDescent="0.2">
      <c r="B13" s="87"/>
      <c r="C13" s="5" t="s">
        <v>23</v>
      </c>
      <c r="D13" s="5">
        <v>0</v>
      </c>
      <c r="E13" s="5">
        <v>3</v>
      </c>
      <c r="F13" s="5">
        <f t="shared" si="0"/>
        <v>3</v>
      </c>
    </row>
    <row r="17" spans="2:14" x14ac:dyDescent="0.2">
      <c r="B17" s="5"/>
      <c r="C17" s="5"/>
      <c r="D17" s="5" t="s">
        <v>14</v>
      </c>
      <c r="E17" s="5" t="s">
        <v>13</v>
      </c>
    </row>
    <row r="18" spans="2:14" x14ac:dyDescent="0.2">
      <c r="B18" s="88">
        <v>2013</v>
      </c>
      <c r="C18" s="5" t="s">
        <v>12</v>
      </c>
      <c r="D18" s="6">
        <f t="shared" ref="D18:D26" si="1">D5/F5</f>
        <v>0.29142857142857143</v>
      </c>
      <c r="E18" s="6">
        <f t="shared" ref="E18:E26" si="2">E5/F5</f>
        <v>0.70857142857142852</v>
      </c>
      <c r="J18" s="8"/>
      <c r="K18" s="8"/>
      <c r="M18" s="8"/>
      <c r="N18" s="8"/>
    </row>
    <row r="19" spans="2:14" x14ac:dyDescent="0.2">
      <c r="B19" s="92"/>
      <c r="C19" s="5" t="s">
        <v>22</v>
      </c>
      <c r="D19" s="6">
        <f t="shared" si="1"/>
        <v>0.17647058823529413</v>
      </c>
      <c r="E19" s="6">
        <f t="shared" si="2"/>
        <v>0.82352941176470584</v>
      </c>
    </row>
    <row r="20" spans="2:14" x14ac:dyDescent="0.2">
      <c r="B20" s="87"/>
      <c r="C20" s="5" t="s">
        <v>30</v>
      </c>
      <c r="D20" s="6">
        <f t="shared" si="1"/>
        <v>0</v>
      </c>
      <c r="E20" s="6">
        <f t="shared" si="2"/>
        <v>1</v>
      </c>
    </row>
    <row r="21" spans="2:14" x14ac:dyDescent="0.2">
      <c r="B21" s="88">
        <v>2014</v>
      </c>
      <c r="C21" s="5" t="s">
        <v>12</v>
      </c>
      <c r="D21" s="6">
        <f t="shared" si="1"/>
        <v>0.34146341463414637</v>
      </c>
      <c r="E21" s="6">
        <f t="shared" si="2"/>
        <v>0.65853658536585369</v>
      </c>
    </row>
    <row r="22" spans="2:14" x14ac:dyDescent="0.2">
      <c r="B22" s="92"/>
      <c r="C22" s="5" t="s">
        <v>22</v>
      </c>
      <c r="D22" s="6">
        <f t="shared" si="1"/>
        <v>0.22222222222222221</v>
      </c>
      <c r="E22" s="6">
        <f t="shared" si="2"/>
        <v>0.77777777777777779</v>
      </c>
      <c r="J22" s="9"/>
      <c r="K22" s="9"/>
    </row>
    <row r="23" spans="2:14" x14ac:dyDescent="0.2">
      <c r="B23" s="87"/>
      <c r="C23" s="5" t="s">
        <v>30</v>
      </c>
      <c r="D23" s="6">
        <f t="shared" si="1"/>
        <v>0</v>
      </c>
      <c r="E23" s="6">
        <f t="shared" si="2"/>
        <v>1</v>
      </c>
      <c r="J23" s="9"/>
      <c r="K23" s="9"/>
    </row>
    <row r="24" spans="2:14" x14ac:dyDescent="0.2">
      <c r="B24" s="88">
        <v>2015</v>
      </c>
      <c r="C24" s="5" t="s">
        <v>12</v>
      </c>
      <c r="D24" s="6">
        <f t="shared" si="1"/>
        <v>0.44</v>
      </c>
      <c r="E24" s="6">
        <f t="shared" si="2"/>
        <v>0.56000000000000005</v>
      </c>
      <c r="J24" s="9"/>
      <c r="K24" s="9"/>
    </row>
    <row r="25" spans="2:14" x14ac:dyDescent="0.2">
      <c r="B25" s="92"/>
      <c r="C25" s="5" t="s">
        <v>22</v>
      </c>
      <c r="D25" s="6">
        <f t="shared" si="1"/>
        <v>0.30769230769230771</v>
      </c>
      <c r="E25" s="6">
        <f t="shared" si="2"/>
        <v>0.69230769230769229</v>
      </c>
      <c r="J25" s="9"/>
      <c r="K25" s="9"/>
    </row>
    <row r="26" spans="2:14" x14ac:dyDescent="0.2">
      <c r="B26" s="87"/>
      <c r="C26" s="5" t="s">
        <v>30</v>
      </c>
      <c r="D26" s="6">
        <f t="shared" si="1"/>
        <v>0</v>
      </c>
      <c r="E26" s="6">
        <f t="shared" si="2"/>
        <v>1</v>
      </c>
      <c r="J26" s="9"/>
      <c r="K26" s="9"/>
    </row>
  </sheetData>
  <mergeCells count="6">
    <mergeCell ref="B24:B26"/>
    <mergeCell ref="B5:B7"/>
    <mergeCell ref="B8:B10"/>
    <mergeCell ref="B11:B13"/>
    <mergeCell ref="B18:B20"/>
    <mergeCell ref="B21:B2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6"/>
  <sheetViews>
    <sheetView workbookViewId="0">
      <selection activeCell="J27" sqref="J27"/>
    </sheetView>
  </sheetViews>
  <sheetFormatPr defaultRowHeight="14.25" x14ac:dyDescent="0.2"/>
  <cols>
    <col min="1" max="2" width="9.140625" style="2"/>
    <col min="3" max="3" width="41.28515625" style="2" bestFit="1" customWidth="1"/>
    <col min="4" max="7" width="9.140625" style="2"/>
    <col min="8" max="8" width="38.28515625" style="2" bestFit="1" customWidth="1"/>
    <col min="9" max="9" width="41.28515625" style="2" bestFit="1" customWidth="1"/>
    <col min="10" max="10" width="18" style="2" bestFit="1" customWidth="1"/>
    <col min="11" max="16384" width="9.140625" style="2"/>
  </cols>
  <sheetData>
    <row r="2" spans="2:10" ht="15" x14ac:dyDescent="0.2">
      <c r="B2" s="38" t="s">
        <v>53</v>
      </c>
      <c r="D2" s="10"/>
    </row>
    <row r="4" spans="2:10" x14ac:dyDescent="0.2">
      <c r="G4" s="5"/>
      <c r="H4" s="5" t="s">
        <v>36</v>
      </c>
      <c r="I4" s="5" t="s">
        <v>37</v>
      </c>
      <c r="J4" s="5" t="s">
        <v>38</v>
      </c>
    </row>
    <row r="5" spans="2:10" x14ac:dyDescent="0.2">
      <c r="B5" s="90">
        <v>2013</v>
      </c>
      <c r="C5" s="5" t="s">
        <v>36</v>
      </c>
      <c r="D5" s="5">
        <v>15</v>
      </c>
      <c r="G5" s="5">
        <v>2013</v>
      </c>
      <c r="H5" s="25">
        <f>D5/D8</f>
        <v>0.19736842105263158</v>
      </c>
      <c r="I5" s="25">
        <f>D6/D8</f>
        <v>0.26315789473684209</v>
      </c>
      <c r="J5" s="25">
        <f>D7/D8</f>
        <v>0.53947368421052633</v>
      </c>
    </row>
    <row r="6" spans="2:10" x14ac:dyDescent="0.2">
      <c r="B6" s="90"/>
      <c r="C6" s="5" t="s">
        <v>37</v>
      </c>
      <c r="D6" s="5">
        <v>20</v>
      </c>
      <c r="G6" s="5">
        <v>2014</v>
      </c>
      <c r="H6" s="25">
        <f>D9/D12</f>
        <v>0.26041666666666669</v>
      </c>
      <c r="I6" s="25">
        <f>D10/D12</f>
        <v>0.33333333333333331</v>
      </c>
      <c r="J6" s="25">
        <f>D11/D12</f>
        <v>0.40625</v>
      </c>
    </row>
    <row r="7" spans="2:10" x14ac:dyDescent="0.2">
      <c r="B7" s="90"/>
      <c r="C7" s="5" t="s">
        <v>38</v>
      </c>
      <c r="D7" s="5">
        <v>41</v>
      </c>
      <c r="G7" s="5">
        <v>2015</v>
      </c>
      <c r="H7" s="25">
        <f>D13/D16</f>
        <v>0.72058823529411764</v>
      </c>
      <c r="I7" s="25">
        <f>D14/D16</f>
        <v>0.11764705882352941</v>
      </c>
      <c r="J7" s="25">
        <f>D15/D16</f>
        <v>0.16176470588235295</v>
      </c>
    </row>
    <row r="8" spans="2:10" x14ac:dyDescent="0.2">
      <c r="B8" s="90"/>
      <c r="C8" s="5" t="s">
        <v>15</v>
      </c>
      <c r="D8" s="5">
        <f>SUM(D5:D7)</f>
        <v>76</v>
      </c>
    </row>
    <row r="9" spans="2:10" x14ac:dyDescent="0.2">
      <c r="B9" s="90">
        <v>2014</v>
      </c>
      <c r="C9" s="5" t="s">
        <v>36</v>
      </c>
      <c r="D9" s="5">
        <v>25</v>
      </c>
    </row>
    <row r="10" spans="2:10" x14ac:dyDescent="0.2">
      <c r="B10" s="90"/>
      <c r="C10" s="5" t="s">
        <v>37</v>
      </c>
      <c r="D10" s="5">
        <v>32</v>
      </c>
    </row>
    <row r="11" spans="2:10" x14ac:dyDescent="0.2">
      <c r="B11" s="90"/>
      <c r="C11" s="5" t="s">
        <v>38</v>
      </c>
      <c r="D11" s="5">
        <v>39</v>
      </c>
    </row>
    <row r="12" spans="2:10" x14ac:dyDescent="0.2">
      <c r="B12" s="90"/>
      <c r="C12" s="5" t="s">
        <v>15</v>
      </c>
      <c r="D12" s="5">
        <f>SUM(D9:D11)</f>
        <v>96</v>
      </c>
    </row>
    <row r="13" spans="2:10" x14ac:dyDescent="0.2">
      <c r="B13" s="90">
        <v>2015</v>
      </c>
      <c r="C13" s="5" t="s">
        <v>36</v>
      </c>
      <c r="D13" s="5">
        <v>49</v>
      </c>
    </row>
    <row r="14" spans="2:10" x14ac:dyDescent="0.2">
      <c r="B14" s="90"/>
      <c r="C14" s="5" t="s">
        <v>37</v>
      </c>
      <c r="D14" s="5">
        <v>8</v>
      </c>
    </row>
    <row r="15" spans="2:10" x14ac:dyDescent="0.2">
      <c r="B15" s="90"/>
      <c r="C15" s="5" t="s">
        <v>38</v>
      </c>
      <c r="D15" s="5">
        <v>11</v>
      </c>
    </row>
    <row r="16" spans="2:10" x14ac:dyDescent="0.2">
      <c r="B16" s="90"/>
      <c r="C16" s="5" t="s">
        <v>15</v>
      </c>
      <c r="D16" s="5">
        <f>SUM(D13:D15)</f>
        <v>68</v>
      </c>
    </row>
  </sheetData>
  <mergeCells count="3">
    <mergeCell ref="B5:B8"/>
    <mergeCell ref="B9:B12"/>
    <mergeCell ref="B13:B1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4"/>
  <sheetViews>
    <sheetView workbookViewId="0">
      <selection activeCell="M22" sqref="M22"/>
    </sheetView>
  </sheetViews>
  <sheetFormatPr defaultRowHeight="14.25" x14ac:dyDescent="0.2"/>
  <cols>
    <col min="1" max="1" width="9.140625" style="2"/>
    <col min="2" max="2" width="37.28515625" style="2" bestFit="1" customWidth="1"/>
    <col min="3" max="16384" width="9.140625" style="2"/>
  </cols>
  <sheetData>
    <row r="2" spans="2:4" ht="15" x14ac:dyDescent="0.2">
      <c r="B2" s="94" t="s">
        <v>54</v>
      </c>
      <c r="C2" s="94"/>
      <c r="D2" s="94"/>
    </row>
    <row r="4" spans="2:4" x14ac:dyDescent="0.2">
      <c r="B4" s="5"/>
      <c r="C4" s="5" t="s">
        <v>1</v>
      </c>
      <c r="D4" s="5" t="s">
        <v>0</v>
      </c>
    </row>
    <row r="5" spans="2:4" x14ac:dyDescent="0.2">
      <c r="B5" s="48">
        <v>2013</v>
      </c>
      <c r="C5" s="5">
        <v>2</v>
      </c>
      <c r="D5" s="5">
        <v>4</v>
      </c>
    </row>
    <row r="6" spans="2:4" x14ac:dyDescent="0.2">
      <c r="B6" s="48">
        <v>2014</v>
      </c>
      <c r="C6" s="5">
        <v>0</v>
      </c>
      <c r="D6" s="5">
        <v>6</v>
      </c>
    </row>
    <row r="7" spans="2:4" x14ac:dyDescent="0.2">
      <c r="B7" s="48">
        <v>2015</v>
      </c>
      <c r="C7" s="5">
        <v>1</v>
      </c>
      <c r="D7" s="5">
        <v>8</v>
      </c>
    </row>
    <row r="19" spans="2:5" ht="15" x14ac:dyDescent="0.2">
      <c r="B19" s="38" t="s">
        <v>63</v>
      </c>
      <c r="C19" s="38"/>
      <c r="D19" s="38"/>
    </row>
    <row r="20" spans="2:5" ht="15" x14ac:dyDescent="0.2">
      <c r="B20" s="39"/>
      <c r="C20" s="39"/>
      <c r="D20" s="39"/>
    </row>
    <row r="21" spans="2:5" x14ac:dyDescent="0.2">
      <c r="B21" s="40" t="s">
        <v>67</v>
      </c>
      <c r="C21" s="5" t="s">
        <v>1</v>
      </c>
      <c r="D21" s="5" t="s">
        <v>0</v>
      </c>
      <c r="E21" s="40" t="s">
        <v>15</v>
      </c>
    </row>
    <row r="22" spans="2:5" x14ac:dyDescent="0.2">
      <c r="B22" s="40" t="s">
        <v>16</v>
      </c>
      <c r="C22" s="5">
        <v>0</v>
      </c>
      <c r="D22" s="5">
        <v>0</v>
      </c>
      <c r="E22" s="5">
        <v>0</v>
      </c>
    </row>
    <row r="23" spans="2:5" x14ac:dyDescent="0.2">
      <c r="B23" s="40" t="s">
        <v>3</v>
      </c>
      <c r="C23" s="5">
        <v>0</v>
      </c>
      <c r="D23" s="5">
        <v>0</v>
      </c>
      <c r="E23" s="5">
        <v>0</v>
      </c>
    </row>
    <row r="24" spans="2:5" x14ac:dyDescent="0.2">
      <c r="B24" s="40" t="s">
        <v>8</v>
      </c>
      <c r="C24" s="5">
        <v>0</v>
      </c>
      <c r="D24" s="5">
        <v>0</v>
      </c>
      <c r="E24" s="5">
        <v>0</v>
      </c>
    </row>
    <row r="25" spans="2:5" x14ac:dyDescent="0.2">
      <c r="B25" s="40" t="s">
        <v>64</v>
      </c>
      <c r="C25" s="5">
        <v>0</v>
      </c>
      <c r="D25" s="5">
        <v>0</v>
      </c>
      <c r="E25" s="5">
        <v>0</v>
      </c>
    </row>
    <row r="26" spans="2:5" x14ac:dyDescent="0.2">
      <c r="B26" s="40" t="s">
        <v>65</v>
      </c>
      <c r="C26" s="5">
        <v>0</v>
      </c>
      <c r="D26" s="5">
        <v>0</v>
      </c>
      <c r="E26" s="5">
        <v>0</v>
      </c>
    </row>
    <row r="27" spans="2:5" x14ac:dyDescent="0.2">
      <c r="B27" s="40" t="s">
        <v>66</v>
      </c>
      <c r="C27" s="5">
        <v>0</v>
      </c>
      <c r="D27" s="5">
        <v>0</v>
      </c>
      <c r="E27" s="5">
        <v>0</v>
      </c>
    </row>
    <row r="28" spans="2:5" ht="17.25" x14ac:dyDescent="0.25">
      <c r="B28" s="47"/>
    </row>
    <row r="31" spans="2:5" ht="17.25" x14ac:dyDescent="0.25">
      <c r="B31" s="47"/>
    </row>
    <row r="34" spans="2:2" ht="17.25" x14ac:dyDescent="0.25">
      <c r="B34" s="47"/>
    </row>
  </sheetData>
  <mergeCells count="1">
    <mergeCell ref="B2:D2"/>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9"/>
  <sheetViews>
    <sheetView workbookViewId="0">
      <selection activeCell="F27" sqref="F27"/>
    </sheetView>
  </sheetViews>
  <sheetFormatPr defaultRowHeight="14.25" x14ac:dyDescent="0.2"/>
  <cols>
    <col min="1" max="1" width="9.140625" style="2"/>
    <col min="2" max="2" width="26.28515625" style="2" bestFit="1" customWidth="1"/>
    <col min="3" max="16384" width="9.140625" style="2"/>
  </cols>
  <sheetData>
    <row r="2" spans="2:8" ht="15" x14ac:dyDescent="0.2">
      <c r="B2" s="94" t="s">
        <v>55</v>
      </c>
      <c r="C2" s="94"/>
    </row>
    <row r="5" spans="2:8" x14ac:dyDescent="0.2">
      <c r="B5" s="5"/>
      <c r="C5" s="5" t="s">
        <v>1</v>
      </c>
      <c r="D5" s="5" t="s">
        <v>0</v>
      </c>
    </row>
    <row r="6" spans="2:8" x14ac:dyDescent="0.2">
      <c r="B6" s="5" t="s">
        <v>17</v>
      </c>
      <c r="C6" s="5">
        <v>1</v>
      </c>
      <c r="D6" s="5">
        <v>11</v>
      </c>
      <c r="F6" s="28"/>
      <c r="G6" s="28"/>
      <c r="H6" s="28"/>
    </row>
    <row r="7" spans="2:8" x14ac:dyDescent="0.2">
      <c r="B7" s="5" t="s">
        <v>18</v>
      </c>
      <c r="C7" s="5">
        <v>7</v>
      </c>
      <c r="D7" s="5">
        <v>2</v>
      </c>
      <c r="F7" s="28"/>
      <c r="G7" s="28"/>
      <c r="H7" s="28"/>
    </row>
    <row r="8" spans="2:8" x14ac:dyDescent="0.2">
      <c r="B8" s="56" t="s">
        <v>76</v>
      </c>
      <c r="C8" s="5">
        <v>5</v>
      </c>
      <c r="D8" s="5">
        <v>1</v>
      </c>
    </row>
    <row r="9" spans="2:8" x14ac:dyDescent="0.2">
      <c r="B9" s="56" t="s">
        <v>75</v>
      </c>
      <c r="C9" s="5">
        <v>2</v>
      </c>
      <c r="D9" s="5">
        <v>10</v>
      </c>
    </row>
  </sheetData>
  <mergeCells count="1">
    <mergeCell ref="B2:C2"/>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4"/>
  <sheetViews>
    <sheetView topLeftCell="A16" workbookViewId="0">
      <selection activeCell="O34" sqref="O34"/>
    </sheetView>
  </sheetViews>
  <sheetFormatPr defaultRowHeight="14.25" x14ac:dyDescent="0.2"/>
  <cols>
    <col min="1" max="2" width="9.140625" style="2"/>
    <col min="3" max="3" width="9.42578125" style="2" bestFit="1" customWidth="1"/>
    <col min="4" max="4" width="16.5703125" style="2" bestFit="1" customWidth="1"/>
    <col min="5" max="16384" width="9.140625" style="2"/>
  </cols>
  <sheetData>
    <row r="2" spans="1:8" ht="15" x14ac:dyDescent="0.2">
      <c r="B2" s="94" t="s">
        <v>56</v>
      </c>
      <c r="C2" s="94"/>
      <c r="D2" s="94"/>
      <c r="E2" s="94"/>
      <c r="F2" s="94"/>
      <c r="G2" s="94"/>
      <c r="H2" s="94"/>
    </row>
    <row r="4" spans="1:8" x14ac:dyDescent="0.2">
      <c r="A4" s="29"/>
      <c r="B4" s="5"/>
      <c r="C4" s="32" t="s">
        <v>1</v>
      </c>
    </row>
    <row r="5" spans="1:8" x14ac:dyDescent="0.2">
      <c r="A5" s="29"/>
      <c r="B5" s="5">
        <v>2011</v>
      </c>
      <c r="C5" s="31">
        <v>15</v>
      </c>
    </row>
    <row r="6" spans="1:8" x14ac:dyDescent="0.2">
      <c r="A6" s="29"/>
      <c r="B6" s="5">
        <v>2012</v>
      </c>
      <c r="C6" s="30">
        <v>18</v>
      </c>
    </row>
    <row r="7" spans="1:8" x14ac:dyDescent="0.2">
      <c r="A7" s="29"/>
      <c r="B7" s="5">
        <v>2013</v>
      </c>
      <c r="C7" s="30">
        <v>11</v>
      </c>
    </row>
    <row r="8" spans="1:8" x14ac:dyDescent="0.2">
      <c r="A8" s="29"/>
    </row>
    <row r="9" spans="1:8" x14ac:dyDescent="0.2">
      <c r="A9" s="29"/>
    </row>
    <row r="10" spans="1:8" x14ac:dyDescent="0.2">
      <c r="A10" s="29"/>
    </row>
    <row r="11" spans="1:8" x14ac:dyDescent="0.2">
      <c r="A11" s="29"/>
    </row>
    <row r="12" spans="1:8" x14ac:dyDescent="0.2">
      <c r="A12" s="29"/>
    </row>
    <row r="13" spans="1:8" x14ac:dyDescent="0.2">
      <c r="A13" s="29"/>
    </row>
    <row r="14" spans="1:8" x14ac:dyDescent="0.2">
      <c r="A14" s="29"/>
    </row>
    <row r="15" spans="1:8" x14ac:dyDescent="0.2">
      <c r="A15" s="29"/>
    </row>
    <row r="20" spans="2:4" x14ac:dyDescent="0.2">
      <c r="B20" s="5"/>
      <c r="C20" s="5"/>
      <c r="D20" s="5"/>
    </row>
    <row r="21" spans="2:4" x14ac:dyDescent="0.2">
      <c r="B21" s="5"/>
      <c r="C21" s="5" t="s">
        <v>39</v>
      </c>
      <c r="D21" s="5" t="s">
        <v>40</v>
      </c>
    </row>
    <row r="22" spans="2:4" x14ac:dyDescent="0.2">
      <c r="B22" s="5">
        <v>2011</v>
      </c>
      <c r="C22" s="6">
        <v>0.91</v>
      </c>
      <c r="D22" s="6">
        <v>0.09</v>
      </c>
    </row>
    <row r="23" spans="2:4" x14ac:dyDescent="0.2">
      <c r="B23" s="5">
        <v>2012</v>
      </c>
      <c r="C23" s="6">
        <v>0.95</v>
      </c>
      <c r="D23" s="6">
        <v>0.05</v>
      </c>
    </row>
    <row r="24" spans="2:4" x14ac:dyDescent="0.2">
      <c r="B24" s="5">
        <v>2013</v>
      </c>
      <c r="C24" s="6">
        <v>0.96</v>
      </c>
      <c r="D24" s="6">
        <v>0.04</v>
      </c>
    </row>
    <row r="40" spans="2:9" x14ac:dyDescent="0.2">
      <c r="B40" s="104" t="s">
        <v>68</v>
      </c>
      <c r="C40" s="56" t="s">
        <v>79</v>
      </c>
      <c r="D40" s="5">
        <v>11</v>
      </c>
    </row>
    <row r="41" spans="2:9" x14ac:dyDescent="0.2">
      <c r="B41" s="105"/>
      <c r="C41" s="56" t="s">
        <v>77</v>
      </c>
      <c r="D41" s="5">
        <v>1</v>
      </c>
    </row>
    <row r="42" spans="2:9" x14ac:dyDescent="0.2">
      <c r="B42" s="105"/>
      <c r="C42" s="64" t="s">
        <v>88</v>
      </c>
      <c r="D42" s="5">
        <v>2</v>
      </c>
    </row>
    <row r="43" spans="2:9" x14ac:dyDescent="0.2">
      <c r="B43" s="106"/>
      <c r="C43" s="5" t="s">
        <v>41</v>
      </c>
      <c r="D43" s="5">
        <v>0</v>
      </c>
    </row>
    <row r="46" spans="2:9" ht="14.25" customHeight="1" x14ac:dyDescent="0.2">
      <c r="B46" s="97" t="s">
        <v>78</v>
      </c>
      <c r="C46" s="97"/>
      <c r="D46" s="97"/>
      <c r="E46" s="97"/>
      <c r="F46" s="97"/>
      <c r="G46" s="97"/>
      <c r="H46" s="97"/>
      <c r="I46" s="97"/>
    </row>
    <row r="47" spans="2:9" ht="14.25" customHeight="1" x14ac:dyDescent="0.2">
      <c r="B47" s="97"/>
      <c r="C47" s="97"/>
      <c r="D47" s="97"/>
      <c r="E47" s="97"/>
      <c r="F47" s="97"/>
      <c r="G47" s="97"/>
      <c r="H47" s="97"/>
      <c r="I47" s="97"/>
    </row>
    <row r="48" spans="2:9" ht="14.25" customHeight="1" x14ac:dyDescent="0.2">
      <c r="B48" s="97"/>
      <c r="C48" s="97"/>
      <c r="D48" s="97"/>
      <c r="E48" s="97"/>
      <c r="F48" s="97"/>
      <c r="G48" s="97"/>
      <c r="H48" s="97"/>
      <c r="I48" s="97"/>
    </row>
    <row r="49" spans="2:9" ht="14.25" customHeight="1" x14ac:dyDescent="0.2">
      <c r="B49" s="97"/>
      <c r="C49" s="97"/>
      <c r="D49" s="97"/>
      <c r="E49" s="97"/>
      <c r="F49" s="97"/>
      <c r="G49" s="97"/>
      <c r="H49" s="97"/>
      <c r="I49" s="97"/>
    </row>
    <row r="50" spans="2:9" ht="14.25" customHeight="1" x14ac:dyDescent="0.2">
      <c r="B50" s="97" t="s">
        <v>89</v>
      </c>
      <c r="C50" s="97"/>
      <c r="D50" s="97"/>
      <c r="E50" s="97"/>
      <c r="F50" s="97"/>
      <c r="G50" s="97"/>
      <c r="H50" s="97"/>
      <c r="I50" s="97"/>
    </row>
    <row r="51" spans="2:9" ht="14.25" customHeight="1" x14ac:dyDescent="0.2">
      <c r="B51" s="97"/>
      <c r="C51" s="97"/>
      <c r="D51" s="97"/>
      <c r="E51" s="97"/>
      <c r="F51" s="97"/>
      <c r="G51" s="97"/>
      <c r="H51" s="97"/>
      <c r="I51" s="97"/>
    </row>
    <row r="52" spans="2:9" ht="14.25" customHeight="1" x14ac:dyDescent="0.2">
      <c r="B52" s="97"/>
      <c r="C52" s="97"/>
      <c r="D52" s="97"/>
      <c r="E52" s="97"/>
      <c r="F52" s="97"/>
      <c r="G52" s="97"/>
      <c r="H52" s="97"/>
      <c r="I52" s="97"/>
    </row>
    <row r="53" spans="2:9" ht="14.25" customHeight="1" x14ac:dyDescent="0.2">
      <c r="B53" s="97"/>
      <c r="C53" s="97"/>
      <c r="D53" s="97"/>
      <c r="E53" s="97"/>
      <c r="F53" s="97"/>
      <c r="G53" s="97"/>
      <c r="H53" s="97"/>
      <c r="I53" s="97"/>
    </row>
    <row r="54" spans="2:9" ht="14.25" customHeight="1" x14ac:dyDescent="0.2">
      <c r="B54" s="97"/>
      <c r="C54" s="97"/>
      <c r="D54" s="97"/>
      <c r="E54" s="97"/>
      <c r="F54" s="97"/>
      <c r="G54" s="97"/>
      <c r="H54" s="97"/>
      <c r="I54" s="97"/>
    </row>
  </sheetData>
  <mergeCells count="4">
    <mergeCell ref="B50:I54"/>
    <mergeCell ref="B46:I49"/>
    <mergeCell ref="B2:H2"/>
    <mergeCell ref="B40:B43"/>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7"/>
  <sheetViews>
    <sheetView workbookViewId="0">
      <selection activeCell="P27" sqref="P27"/>
    </sheetView>
  </sheetViews>
  <sheetFormatPr defaultRowHeight="14.25" x14ac:dyDescent="0.2"/>
  <cols>
    <col min="1" max="16384" width="9.140625" style="2"/>
  </cols>
  <sheetData>
    <row r="2" spans="2:5" ht="15" x14ac:dyDescent="0.2">
      <c r="B2" s="94" t="s">
        <v>57</v>
      </c>
      <c r="C2" s="94"/>
    </row>
    <row r="5" spans="2:5" x14ac:dyDescent="0.2">
      <c r="B5" s="5"/>
      <c r="C5" s="5" t="s">
        <v>13</v>
      </c>
      <c r="D5" s="5" t="s">
        <v>14</v>
      </c>
      <c r="E5" s="5" t="s">
        <v>15</v>
      </c>
    </row>
    <row r="6" spans="2:5" x14ac:dyDescent="0.2">
      <c r="B6" s="64" t="s">
        <v>90</v>
      </c>
      <c r="C6" s="27">
        <v>5</v>
      </c>
      <c r="D6" s="27">
        <v>23</v>
      </c>
      <c r="E6" s="27">
        <f>SUM(C6:D6)</f>
        <v>28</v>
      </c>
    </row>
    <row r="7" spans="2:5" x14ac:dyDescent="0.2">
      <c r="B7" s="64" t="s">
        <v>91</v>
      </c>
      <c r="C7" s="26">
        <v>12</v>
      </c>
      <c r="D7" s="26">
        <v>16</v>
      </c>
      <c r="E7" s="27">
        <f t="shared" ref="E7:E9" si="0">SUM(C7:D7)</f>
        <v>28</v>
      </c>
    </row>
    <row r="8" spans="2:5" x14ac:dyDescent="0.2">
      <c r="B8" s="5" t="s">
        <v>19</v>
      </c>
      <c r="C8" s="26">
        <v>14</v>
      </c>
      <c r="D8" s="26">
        <v>7</v>
      </c>
      <c r="E8" s="27">
        <f t="shared" si="0"/>
        <v>21</v>
      </c>
    </row>
    <row r="9" spans="2:5" x14ac:dyDescent="0.2">
      <c r="B9" s="5" t="s">
        <v>20</v>
      </c>
      <c r="C9" s="26">
        <v>31</v>
      </c>
      <c r="D9" s="26">
        <v>2</v>
      </c>
      <c r="E9" s="27">
        <f t="shared" si="0"/>
        <v>33</v>
      </c>
    </row>
    <row r="10" spans="2:5" x14ac:dyDescent="0.2">
      <c r="B10" s="33" t="s">
        <v>15</v>
      </c>
      <c r="C10" s="5">
        <f>SUM(C6:C9)</f>
        <v>62</v>
      </c>
      <c r="D10" s="5">
        <f t="shared" ref="D10:E10" si="1">SUM(D6:D9)</f>
        <v>48</v>
      </c>
      <c r="E10" s="5">
        <f t="shared" si="1"/>
        <v>110</v>
      </c>
    </row>
    <row r="15" spans="2:5" x14ac:dyDescent="0.2">
      <c r="B15" s="5"/>
      <c r="C15" s="5" t="s">
        <v>13</v>
      </c>
      <c r="D15" s="5" t="s">
        <v>14</v>
      </c>
      <c r="E15" s="5" t="s">
        <v>15</v>
      </c>
    </row>
    <row r="16" spans="2:5" x14ac:dyDescent="0.2">
      <c r="B16" s="64" t="s">
        <v>90</v>
      </c>
      <c r="C16" s="25">
        <f>C6/C10</f>
        <v>8.0645161290322578E-2</v>
      </c>
      <c r="D16" s="25">
        <f>D6/D10</f>
        <v>0.47916666666666669</v>
      </c>
      <c r="E16" s="25">
        <f>E6/E10</f>
        <v>0.25454545454545452</v>
      </c>
    </row>
    <row r="17" spans="2:9" x14ac:dyDescent="0.2">
      <c r="B17" s="64" t="s">
        <v>91</v>
      </c>
      <c r="C17" s="6">
        <f>C7/C10</f>
        <v>0.19354838709677419</v>
      </c>
      <c r="D17" s="6">
        <f>D7/D10</f>
        <v>0.33333333333333331</v>
      </c>
      <c r="E17" s="6">
        <f>E7/E10</f>
        <v>0.25454545454545452</v>
      </c>
    </row>
    <row r="18" spans="2:9" x14ac:dyDescent="0.2">
      <c r="B18" s="5" t="s">
        <v>19</v>
      </c>
      <c r="C18" s="6">
        <f>C8/C10</f>
        <v>0.22580645161290322</v>
      </c>
      <c r="D18" s="6">
        <f>D8/D10</f>
        <v>0.14583333333333334</v>
      </c>
      <c r="E18" s="6">
        <f>E8/E10</f>
        <v>0.19090909090909092</v>
      </c>
    </row>
    <row r="19" spans="2:9" x14ac:dyDescent="0.2">
      <c r="B19" s="5" t="s">
        <v>20</v>
      </c>
      <c r="C19" s="6">
        <f>C9/C10</f>
        <v>0.5</v>
      </c>
      <c r="D19" s="6">
        <f>D9/D10</f>
        <v>4.1666666666666664E-2</v>
      </c>
      <c r="E19" s="6">
        <f>E9/E10</f>
        <v>0.3</v>
      </c>
    </row>
    <row r="20" spans="2:9" x14ac:dyDescent="0.2">
      <c r="B20" s="5"/>
      <c r="C20" s="25">
        <f>SUM(C16:C19)</f>
        <v>1</v>
      </c>
      <c r="D20" s="25">
        <f>SUM(D16:D19)</f>
        <v>1</v>
      </c>
      <c r="E20" s="25">
        <f>SUM(E16:E19)</f>
        <v>1</v>
      </c>
    </row>
    <row r="25" spans="2:9" ht="14.25" customHeight="1" x14ac:dyDescent="0.2">
      <c r="B25" s="97" t="s">
        <v>92</v>
      </c>
      <c r="C25" s="97"/>
      <c r="D25" s="97"/>
      <c r="E25" s="97"/>
      <c r="F25" s="97"/>
      <c r="G25" s="97"/>
      <c r="H25" s="97"/>
      <c r="I25" s="97"/>
    </row>
    <row r="26" spans="2:9" ht="14.25" customHeight="1" x14ac:dyDescent="0.2">
      <c r="B26" s="97"/>
      <c r="C26" s="97"/>
      <c r="D26" s="97"/>
      <c r="E26" s="97"/>
      <c r="F26" s="97"/>
      <c r="G26" s="97"/>
      <c r="H26" s="97"/>
      <c r="I26" s="97"/>
    </row>
    <row r="27" spans="2:9" x14ac:dyDescent="0.2">
      <c r="B27" s="97"/>
      <c r="C27" s="97"/>
      <c r="D27" s="97"/>
      <c r="E27" s="97"/>
      <c r="F27" s="97"/>
      <c r="G27" s="97"/>
      <c r="H27" s="97"/>
      <c r="I27" s="97"/>
    </row>
  </sheetData>
  <mergeCells count="2">
    <mergeCell ref="B2:C2"/>
    <mergeCell ref="B25:I2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5"/>
  <sheetViews>
    <sheetView workbookViewId="0">
      <selection activeCell="P9" sqref="P9"/>
    </sheetView>
  </sheetViews>
  <sheetFormatPr defaultRowHeight="14.25" x14ac:dyDescent="0.2"/>
  <cols>
    <col min="1" max="1" width="9.140625" style="2"/>
    <col min="2" max="2" width="23.28515625" style="2" bestFit="1" customWidth="1"/>
    <col min="3" max="16384" width="9.140625" style="2"/>
  </cols>
  <sheetData>
    <row r="2" spans="2:5" ht="15" x14ac:dyDescent="0.2">
      <c r="B2" s="37" t="s">
        <v>43</v>
      </c>
    </row>
    <row r="4" spans="2:5" ht="15" x14ac:dyDescent="0.2">
      <c r="B4" s="4"/>
    </row>
    <row r="6" spans="2:5" x14ac:dyDescent="0.2">
      <c r="B6" s="5"/>
      <c r="C6" s="5" t="s">
        <v>1</v>
      </c>
      <c r="D6" s="5" t="s">
        <v>0</v>
      </c>
      <c r="E6" s="5" t="s">
        <v>15</v>
      </c>
    </row>
    <row r="7" spans="2:5" x14ac:dyDescent="0.2">
      <c r="B7" s="65" t="s">
        <v>62</v>
      </c>
      <c r="C7" s="5">
        <v>889</v>
      </c>
      <c r="D7" s="5">
        <v>842</v>
      </c>
      <c r="E7" s="5">
        <f>D7+C7</f>
        <v>1731</v>
      </c>
    </row>
    <row r="8" spans="2:5" x14ac:dyDescent="0.2">
      <c r="B8" s="65" t="s">
        <v>93</v>
      </c>
      <c r="C8" s="5">
        <v>849</v>
      </c>
      <c r="D8" s="5">
        <v>865</v>
      </c>
      <c r="E8" s="5">
        <f>D8+C8</f>
        <v>1714</v>
      </c>
    </row>
    <row r="9" spans="2:5" x14ac:dyDescent="0.2">
      <c r="B9" s="65" t="s">
        <v>94</v>
      </c>
      <c r="C9" s="5">
        <v>848</v>
      </c>
      <c r="D9" s="5">
        <v>871</v>
      </c>
      <c r="E9" s="5">
        <f>D9+C9</f>
        <v>1719</v>
      </c>
    </row>
    <row r="10" spans="2:5" x14ac:dyDescent="0.2">
      <c r="B10" s="65" t="s">
        <v>95</v>
      </c>
      <c r="C10" s="5">
        <v>10520</v>
      </c>
      <c r="D10" s="5">
        <v>13940</v>
      </c>
      <c r="E10" s="5">
        <f>D10+C10</f>
        <v>24460</v>
      </c>
    </row>
    <row r="13" spans="2:5" x14ac:dyDescent="0.2">
      <c r="B13" s="5"/>
      <c r="C13" s="5" t="s">
        <v>1</v>
      </c>
      <c r="D13" s="5" t="s">
        <v>0</v>
      </c>
    </row>
    <row r="14" spans="2:5" x14ac:dyDescent="0.2">
      <c r="B14" s="65" t="s">
        <v>62</v>
      </c>
      <c r="C14" s="6">
        <f>C7/E7</f>
        <v>0.5135759676487579</v>
      </c>
      <c r="D14" s="6">
        <f>D7/E7</f>
        <v>0.48642403235124204</v>
      </c>
    </row>
    <row r="15" spans="2:5" x14ac:dyDescent="0.2">
      <c r="B15" s="65" t="s">
        <v>93</v>
      </c>
      <c r="C15" s="6">
        <f>C8/E8</f>
        <v>0.49533255542590432</v>
      </c>
      <c r="D15" s="6">
        <f>D8/E8</f>
        <v>0.50466744457409574</v>
      </c>
    </row>
    <row r="16" spans="2:5" x14ac:dyDescent="0.2">
      <c r="B16" s="65" t="s">
        <v>94</v>
      </c>
      <c r="C16" s="6">
        <f>C9/E9</f>
        <v>0.49331006399069227</v>
      </c>
      <c r="D16" s="6">
        <f>D9/E9</f>
        <v>0.50668993600930778</v>
      </c>
    </row>
    <row r="17" spans="2:6" x14ac:dyDescent="0.2">
      <c r="B17" s="65" t="s">
        <v>95</v>
      </c>
      <c r="C17" s="6">
        <f>C10/E10</f>
        <v>0.43008994276369583</v>
      </c>
      <c r="D17" s="6">
        <f>D10/E10</f>
        <v>0.56991005723630417</v>
      </c>
    </row>
    <row r="19" spans="2:6" x14ac:dyDescent="0.2">
      <c r="D19" s="7"/>
    </row>
    <row r="20" spans="2:6" x14ac:dyDescent="0.2">
      <c r="B20" s="5"/>
      <c r="C20" s="5"/>
      <c r="D20" s="5" t="s">
        <v>1</v>
      </c>
      <c r="E20" s="5" t="s">
        <v>0</v>
      </c>
      <c r="F20" s="5" t="s">
        <v>15</v>
      </c>
    </row>
    <row r="21" spans="2:6" x14ac:dyDescent="0.2">
      <c r="B21" s="88" t="s">
        <v>26</v>
      </c>
      <c r="C21" s="5" t="s">
        <v>24</v>
      </c>
      <c r="D21" s="5">
        <v>798</v>
      </c>
      <c r="E21" s="5">
        <v>750</v>
      </c>
      <c r="F21" s="5">
        <f t="shared" ref="F21:F26" si="0">E21+D21</f>
        <v>1548</v>
      </c>
    </row>
    <row r="22" spans="2:6" x14ac:dyDescent="0.2">
      <c r="B22" s="87"/>
      <c r="C22" s="5" t="s">
        <v>25</v>
      </c>
      <c r="D22" s="5">
        <v>12</v>
      </c>
      <c r="E22" s="5">
        <v>5</v>
      </c>
      <c r="F22" s="5">
        <f t="shared" si="0"/>
        <v>17</v>
      </c>
    </row>
    <row r="23" spans="2:6" x14ac:dyDescent="0.2">
      <c r="B23" s="88" t="s">
        <v>27</v>
      </c>
      <c r="C23" s="5" t="s">
        <v>24</v>
      </c>
      <c r="D23" s="5">
        <f t="shared" ref="D23" si="1">D21+5</f>
        <v>803</v>
      </c>
      <c r="E23" s="5">
        <f>E21+5</f>
        <v>755</v>
      </c>
      <c r="F23" s="5">
        <f t="shared" si="0"/>
        <v>1558</v>
      </c>
    </row>
    <row r="24" spans="2:6" x14ac:dyDescent="0.2">
      <c r="B24" s="87"/>
      <c r="C24" s="5" t="s">
        <v>25</v>
      </c>
      <c r="D24" s="5">
        <f>D22+5</f>
        <v>17</v>
      </c>
      <c r="E24" s="5">
        <f t="shared" ref="E24" si="2">E22+5</f>
        <v>10</v>
      </c>
      <c r="F24" s="5">
        <f t="shared" si="0"/>
        <v>27</v>
      </c>
    </row>
    <row r="25" spans="2:6" x14ac:dyDescent="0.2">
      <c r="B25" s="86" t="s">
        <v>62</v>
      </c>
      <c r="C25" s="5" t="s">
        <v>24</v>
      </c>
      <c r="D25" s="5">
        <f>D23+5</f>
        <v>808</v>
      </c>
      <c r="E25" s="5">
        <f t="shared" ref="E25" si="3">E23+5</f>
        <v>760</v>
      </c>
      <c r="F25" s="5">
        <f t="shared" si="0"/>
        <v>1568</v>
      </c>
    </row>
    <row r="26" spans="2:6" x14ac:dyDescent="0.2">
      <c r="B26" s="87"/>
      <c r="C26" s="5" t="s">
        <v>25</v>
      </c>
      <c r="D26" s="5">
        <f>D24+5</f>
        <v>22</v>
      </c>
      <c r="E26" s="5">
        <f t="shared" ref="E26" si="4">E24+5</f>
        <v>15</v>
      </c>
      <c r="F26" s="5">
        <f t="shared" si="0"/>
        <v>37</v>
      </c>
    </row>
    <row r="29" spans="2:6" x14ac:dyDescent="0.2">
      <c r="B29" s="5"/>
      <c r="C29" s="5"/>
      <c r="D29" s="5" t="s">
        <v>1</v>
      </c>
      <c r="E29" s="5" t="s">
        <v>0</v>
      </c>
    </row>
    <row r="30" spans="2:6" x14ac:dyDescent="0.2">
      <c r="B30" s="88" t="s">
        <v>26</v>
      </c>
      <c r="C30" s="5" t="s">
        <v>24</v>
      </c>
      <c r="D30" s="6">
        <f t="shared" ref="D30:D35" si="5">D21/F21</f>
        <v>0.51550387596899228</v>
      </c>
      <c r="E30" s="6">
        <f t="shared" ref="E30:E35" si="6">E21/F21</f>
        <v>0.48449612403100772</v>
      </c>
    </row>
    <row r="31" spans="2:6" x14ac:dyDescent="0.2">
      <c r="B31" s="87"/>
      <c r="C31" s="5" t="s">
        <v>25</v>
      </c>
      <c r="D31" s="6">
        <f t="shared" si="5"/>
        <v>0.70588235294117652</v>
      </c>
      <c r="E31" s="6">
        <f t="shared" si="6"/>
        <v>0.29411764705882354</v>
      </c>
    </row>
    <row r="32" spans="2:6" x14ac:dyDescent="0.2">
      <c r="B32" s="88" t="s">
        <v>27</v>
      </c>
      <c r="C32" s="5" t="s">
        <v>24</v>
      </c>
      <c r="D32" s="6">
        <f t="shared" si="5"/>
        <v>0.51540436456996153</v>
      </c>
      <c r="E32" s="6">
        <f t="shared" si="6"/>
        <v>0.48459563543003853</v>
      </c>
    </row>
    <row r="33" spans="2:5" x14ac:dyDescent="0.2">
      <c r="B33" s="87"/>
      <c r="C33" s="5" t="s">
        <v>25</v>
      </c>
      <c r="D33" s="6">
        <f t="shared" si="5"/>
        <v>0.62962962962962965</v>
      </c>
      <c r="E33" s="6">
        <f t="shared" si="6"/>
        <v>0.37037037037037035</v>
      </c>
    </row>
    <row r="34" spans="2:5" x14ac:dyDescent="0.2">
      <c r="B34" s="86" t="s">
        <v>62</v>
      </c>
      <c r="C34" s="5" t="s">
        <v>24</v>
      </c>
      <c r="D34" s="6">
        <f t="shared" si="5"/>
        <v>0.51530612244897955</v>
      </c>
      <c r="E34" s="6">
        <f t="shared" si="6"/>
        <v>0.48469387755102039</v>
      </c>
    </row>
    <row r="35" spans="2:5" x14ac:dyDescent="0.2">
      <c r="B35" s="87"/>
      <c r="C35" s="5" t="s">
        <v>25</v>
      </c>
      <c r="D35" s="6">
        <f t="shared" si="5"/>
        <v>0.59459459459459463</v>
      </c>
      <c r="E35" s="6">
        <f t="shared" si="6"/>
        <v>0.40540540540540543</v>
      </c>
    </row>
  </sheetData>
  <mergeCells count="6">
    <mergeCell ref="B34:B35"/>
    <mergeCell ref="B21:B22"/>
    <mergeCell ref="B23:B24"/>
    <mergeCell ref="B25:B26"/>
    <mergeCell ref="B30:B31"/>
    <mergeCell ref="B32:B33"/>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6"/>
  <sheetViews>
    <sheetView workbookViewId="0">
      <selection activeCell="H41" sqref="H41"/>
    </sheetView>
  </sheetViews>
  <sheetFormatPr defaultRowHeight="14.25" x14ac:dyDescent="0.2"/>
  <cols>
    <col min="1" max="2" width="9.140625" style="2"/>
    <col min="3" max="3" width="10.140625" style="2" bestFit="1" customWidth="1"/>
    <col min="4" max="16384" width="9.140625" style="2"/>
  </cols>
  <sheetData>
    <row r="2" spans="2:6" ht="15" x14ac:dyDescent="0.2">
      <c r="B2" s="38" t="s">
        <v>44</v>
      </c>
      <c r="D2" s="10"/>
      <c r="E2" s="10"/>
      <c r="F2" s="3"/>
    </row>
    <row r="4" spans="2:6" x14ac:dyDescent="0.2">
      <c r="B4" s="5"/>
      <c r="C4" s="5"/>
      <c r="D4" s="56" t="s">
        <v>1</v>
      </c>
      <c r="E4" s="56" t="s">
        <v>0</v>
      </c>
      <c r="F4" s="5" t="s">
        <v>15</v>
      </c>
    </row>
    <row r="5" spans="2:6" x14ac:dyDescent="0.2">
      <c r="B5" s="91" t="s">
        <v>62</v>
      </c>
      <c r="C5" s="5" t="s">
        <v>12</v>
      </c>
      <c r="D5" s="5">
        <v>51</v>
      </c>
      <c r="E5" s="5">
        <v>124</v>
      </c>
      <c r="F5" s="5">
        <f t="shared" ref="F5:F13" si="0">E5+D5</f>
        <v>175</v>
      </c>
    </row>
    <row r="6" spans="2:6" x14ac:dyDescent="0.2">
      <c r="B6" s="92"/>
      <c r="C6" s="5" t="s">
        <v>28</v>
      </c>
      <c r="D6" s="5">
        <v>3</v>
      </c>
      <c r="E6" s="5">
        <v>14</v>
      </c>
      <c r="F6" s="5">
        <f t="shared" si="0"/>
        <v>17</v>
      </c>
    </row>
    <row r="7" spans="2:6" x14ac:dyDescent="0.2">
      <c r="B7" s="87"/>
      <c r="C7" s="5" t="s">
        <v>29</v>
      </c>
      <c r="D7" s="5">
        <v>0</v>
      </c>
      <c r="E7" s="5">
        <v>5</v>
      </c>
      <c r="F7" s="5">
        <f t="shared" si="0"/>
        <v>5</v>
      </c>
    </row>
    <row r="8" spans="2:6" x14ac:dyDescent="0.2">
      <c r="B8" s="89" t="s">
        <v>93</v>
      </c>
      <c r="C8" s="5" t="s">
        <v>12</v>
      </c>
      <c r="D8" s="5">
        <v>28</v>
      </c>
      <c r="E8" s="5">
        <v>54</v>
      </c>
      <c r="F8" s="5">
        <f t="shared" si="0"/>
        <v>82</v>
      </c>
    </row>
    <row r="9" spans="2:6" x14ac:dyDescent="0.2">
      <c r="B9" s="90"/>
      <c r="C9" s="5" t="s">
        <v>28</v>
      </c>
      <c r="D9" s="5">
        <v>2</v>
      </c>
      <c r="E9" s="5">
        <v>7</v>
      </c>
      <c r="F9" s="5">
        <f t="shared" si="0"/>
        <v>9</v>
      </c>
    </row>
    <row r="10" spans="2:6" x14ac:dyDescent="0.2">
      <c r="B10" s="90"/>
      <c r="C10" s="5" t="s">
        <v>29</v>
      </c>
      <c r="D10" s="5">
        <v>0</v>
      </c>
      <c r="E10" s="5">
        <v>2</v>
      </c>
      <c r="F10" s="5">
        <f t="shared" si="0"/>
        <v>2</v>
      </c>
    </row>
    <row r="11" spans="2:6" x14ac:dyDescent="0.2">
      <c r="B11" s="89" t="s">
        <v>94</v>
      </c>
      <c r="C11" s="5" t="s">
        <v>12</v>
      </c>
      <c r="D11" s="5">
        <v>55</v>
      </c>
      <c r="E11" s="5">
        <v>70</v>
      </c>
      <c r="F11" s="5">
        <f t="shared" si="0"/>
        <v>125</v>
      </c>
    </row>
    <row r="12" spans="2:6" x14ac:dyDescent="0.2">
      <c r="B12" s="90"/>
      <c r="C12" s="5" t="s">
        <v>28</v>
      </c>
      <c r="D12" s="5">
        <v>4</v>
      </c>
      <c r="E12" s="5">
        <v>9</v>
      </c>
      <c r="F12" s="5">
        <f t="shared" si="0"/>
        <v>13</v>
      </c>
    </row>
    <row r="13" spans="2:6" x14ac:dyDescent="0.2">
      <c r="B13" s="90"/>
      <c r="C13" s="5" t="s">
        <v>29</v>
      </c>
      <c r="D13" s="5">
        <v>0</v>
      </c>
      <c r="E13" s="5">
        <v>3</v>
      </c>
      <c r="F13" s="5">
        <f t="shared" si="0"/>
        <v>3</v>
      </c>
    </row>
    <row r="17" spans="2:14" x14ac:dyDescent="0.2">
      <c r="B17" s="5"/>
      <c r="C17" s="5"/>
      <c r="D17" s="56" t="s">
        <v>1</v>
      </c>
      <c r="E17" s="56" t="s">
        <v>0</v>
      </c>
    </row>
    <row r="18" spans="2:14" x14ac:dyDescent="0.2">
      <c r="B18" s="91" t="s">
        <v>62</v>
      </c>
      <c r="C18" s="5" t="s">
        <v>12</v>
      </c>
      <c r="D18" s="6">
        <f t="shared" ref="D18:D20" si="1">D5/F5</f>
        <v>0.29142857142857143</v>
      </c>
      <c r="E18" s="6">
        <f t="shared" ref="E18:E20" si="2">E5/F5</f>
        <v>0.70857142857142852</v>
      </c>
      <c r="J18" s="8"/>
      <c r="K18" s="8"/>
      <c r="M18" s="8"/>
      <c r="N18" s="8"/>
    </row>
    <row r="19" spans="2:14" x14ac:dyDescent="0.2">
      <c r="B19" s="92"/>
      <c r="C19" s="5" t="s">
        <v>28</v>
      </c>
      <c r="D19" s="6">
        <f t="shared" si="1"/>
        <v>0.17647058823529413</v>
      </c>
      <c r="E19" s="6">
        <f t="shared" si="2"/>
        <v>0.82352941176470584</v>
      </c>
    </row>
    <row r="20" spans="2:14" x14ac:dyDescent="0.2">
      <c r="B20" s="87"/>
      <c r="C20" s="5" t="s">
        <v>29</v>
      </c>
      <c r="D20" s="6">
        <f t="shared" si="1"/>
        <v>0</v>
      </c>
      <c r="E20" s="6">
        <f t="shared" si="2"/>
        <v>1</v>
      </c>
    </row>
    <row r="21" spans="2:14" x14ac:dyDescent="0.2">
      <c r="B21" s="89" t="s">
        <v>93</v>
      </c>
      <c r="C21" s="5" t="s">
        <v>12</v>
      </c>
      <c r="D21" s="6">
        <f t="shared" ref="D21:D26" si="3">D8/F8</f>
        <v>0.34146341463414637</v>
      </c>
      <c r="E21" s="6">
        <f t="shared" ref="E21:E26" si="4">E8/F8</f>
        <v>0.65853658536585369</v>
      </c>
    </row>
    <row r="22" spans="2:14" x14ac:dyDescent="0.2">
      <c r="B22" s="90"/>
      <c r="C22" s="5" t="s">
        <v>28</v>
      </c>
      <c r="D22" s="6">
        <f t="shared" si="3"/>
        <v>0.22222222222222221</v>
      </c>
      <c r="E22" s="6">
        <f t="shared" si="4"/>
        <v>0.77777777777777779</v>
      </c>
      <c r="J22" s="9"/>
      <c r="K22" s="9"/>
    </row>
    <row r="23" spans="2:14" x14ac:dyDescent="0.2">
      <c r="B23" s="90"/>
      <c r="C23" s="5" t="s">
        <v>29</v>
      </c>
      <c r="D23" s="6">
        <f t="shared" si="3"/>
        <v>0</v>
      </c>
      <c r="E23" s="6">
        <f t="shared" si="4"/>
        <v>1</v>
      </c>
      <c r="J23" s="9"/>
      <c r="K23" s="9"/>
    </row>
    <row r="24" spans="2:14" x14ac:dyDescent="0.2">
      <c r="B24" s="89" t="s">
        <v>94</v>
      </c>
      <c r="C24" s="5" t="s">
        <v>12</v>
      </c>
      <c r="D24" s="6">
        <f t="shared" si="3"/>
        <v>0.44</v>
      </c>
      <c r="E24" s="6">
        <f t="shared" si="4"/>
        <v>0.56000000000000005</v>
      </c>
      <c r="J24" s="9"/>
      <c r="K24" s="9"/>
    </row>
    <row r="25" spans="2:14" x14ac:dyDescent="0.2">
      <c r="B25" s="90"/>
      <c r="C25" s="5" t="s">
        <v>28</v>
      </c>
      <c r="D25" s="6">
        <f t="shared" si="3"/>
        <v>0.30769230769230771</v>
      </c>
      <c r="E25" s="6">
        <f t="shared" si="4"/>
        <v>0.69230769230769229</v>
      </c>
      <c r="J25" s="9"/>
      <c r="K25" s="9"/>
    </row>
    <row r="26" spans="2:14" x14ac:dyDescent="0.2">
      <c r="B26" s="90"/>
      <c r="C26" s="5" t="s">
        <v>29</v>
      </c>
      <c r="D26" s="6">
        <f t="shared" si="3"/>
        <v>0</v>
      </c>
      <c r="E26" s="6">
        <f t="shared" si="4"/>
        <v>1</v>
      </c>
      <c r="J26" s="9"/>
      <c r="K26" s="9"/>
    </row>
  </sheetData>
  <mergeCells count="6">
    <mergeCell ref="B24:B26"/>
    <mergeCell ref="B5:B7"/>
    <mergeCell ref="B8:B10"/>
    <mergeCell ref="B11:B13"/>
    <mergeCell ref="B18:B20"/>
    <mergeCell ref="B21:B2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8"/>
  <sheetViews>
    <sheetView workbookViewId="0">
      <selection activeCell="F27" sqref="F27"/>
    </sheetView>
  </sheetViews>
  <sheetFormatPr defaultRowHeight="15" x14ac:dyDescent="0.2"/>
  <cols>
    <col min="1" max="16384" width="9.140625" style="4"/>
  </cols>
  <sheetData>
    <row r="2" spans="2:6" x14ac:dyDescent="0.2">
      <c r="B2" s="39" t="s">
        <v>45</v>
      </c>
      <c r="C2" s="39"/>
      <c r="D2" s="39"/>
      <c r="E2" s="39"/>
    </row>
    <row r="5" spans="2:6" x14ac:dyDescent="0.2">
      <c r="B5" s="11"/>
      <c r="C5" s="11"/>
      <c r="D5" s="11" t="s">
        <v>1</v>
      </c>
      <c r="E5" s="11" t="s">
        <v>0</v>
      </c>
      <c r="F5" s="11" t="s">
        <v>15</v>
      </c>
    </row>
    <row r="6" spans="2:6" x14ac:dyDescent="0.2">
      <c r="B6" s="93" t="s">
        <v>62</v>
      </c>
      <c r="C6" s="11" t="s">
        <v>31</v>
      </c>
      <c r="D6" s="11">
        <v>15</v>
      </c>
      <c r="E6" s="11">
        <v>10</v>
      </c>
      <c r="F6" s="11">
        <f>SUM(D6:E6)</f>
        <v>25</v>
      </c>
    </row>
    <row r="7" spans="2:6" x14ac:dyDescent="0.2">
      <c r="B7" s="93"/>
      <c r="C7" s="12" t="s">
        <v>33</v>
      </c>
      <c r="D7" s="11">
        <v>59</v>
      </c>
      <c r="E7" s="11">
        <v>52</v>
      </c>
      <c r="F7" s="11">
        <f t="shared" ref="F7:F17" si="0">SUM(D7:E7)</f>
        <v>111</v>
      </c>
    </row>
    <row r="8" spans="2:6" x14ac:dyDescent="0.2">
      <c r="B8" s="93"/>
      <c r="C8" s="12" t="s">
        <v>32</v>
      </c>
      <c r="D8" s="11">
        <v>5</v>
      </c>
      <c r="E8" s="11">
        <v>11</v>
      </c>
      <c r="F8" s="11">
        <f t="shared" si="0"/>
        <v>16</v>
      </c>
    </row>
    <row r="9" spans="2:6" x14ac:dyDescent="0.2">
      <c r="B9" s="93"/>
      <c r="C9" s="11" t="s">
        <v>34</v>
      </c>
      <c r="D9" s="11">
        <v>1</v>
      </c>
      <c r="E9" s="11">
        <v>4</v>
      </c>
      <c r="F9" s="11">
        <f t="shared" si="0"/>
        <v>5</v>
      </c>
    </row>
    <row r="10" spans="2:6" x14ac:dyDescent="0.2">
      <c r="B10" s="93" t="s">
        <v>93</v>
      </c>
      <c r="C10" s="11" t="s">
        <v>31</v>
      </c>
      <c r="D10" s="11">
        <f>D6+2</f>
        <v>17</v>
      </c>
      <c r="E10" s="11">
        <f>E6+2</f>
        <v>12</v>
      </c>
      <c r="F10" s="11">
        <f t="shared" si="0"/>
        <v>29</v>
      </c>
    </row>
    <row r="11" spans="2:6" x14ac:dyDescent="0.2">
      <c r="B11" s="93"/>
      <c r="C11" s="12" t="s">
        <v>33</v>
      </c>
      <c r="D11" s="11">
        <f t="shared" ref="D11:D17" si="1">D7+2</f>
        <v>61</v>
      </c>
      <c r="E11" s="11">
        <f t="shared" ref="E11" si="2">E7+2</f>
        <v>54</v>
      </c>
      <c r="F11" s="11">
        <f t="shared" si="0"/>
        <v>115</v>
      </c>
    </row>
    <row r="12" spans="2:6" x14ac:dyDescent="0.2">
      <c r="B12" s="93"/>
      <c r="C12" s="12" t="s">
        <v>32</v>
      </c>
      <c r="D12" s="11">
        <f t="shared" si="1"/>
        <v>7</v>
      </c>
      <c r="E12" s="11">
        <f t="shared" ref="E12" si="3">E8+2</f>
        <v>13</v>
      </c>
      <c r="F12" s="11">
        <f t="shared" si="0"/>
        <v>20</v>
      </c>
    </row>
    <row r="13" spans="2:6" x14ac:dyDescent="0.2">
      <c r="B13" s="93"/>
      <c r="C13" s="11" t="s">
        <v>34</v>
      </c>
      <c r="D13" s="11">
        <f t="shared" si="1"/>
        <v>3</v>
      </c>
      <c r="E13" s="11">
        <f t="shared" ref="E13" si="4">E9+2</f>
        <v>6</v>
      </c>
      <c r="F13" s="11">
        <f t="shared" si="0"/>
        <v>9</v>
      </c>
    </row>
    <row r="14" spans="2:6" x14ac:dyDescent="0.2">
      <c r="B14" s="93" t="s">
        <v>94</v>
      </c>
      <c r="C14" s="11" t="s">
        <v>31</v>
      </c>
      <c r="D14" s="11">
        <f t="shared" si="1"/>
        <v>19</v>
      </c>
      <c r="E14" s="11">
        <f t="shared" ref="E14" si="5">E10+2</f>
        <v>14</v>
      </c>
      <c r="F14" s="11">
        <f t="shared" si="0"/>
        <v>33</v>
      </c>
    </row>
    <row r="15" spans="2:6" x14ac:dyDescent="0.2">
      <c r="B15" s="93"/>
      <c r="C15" s="12" t="s">
        <v>33</v>
      </c>
      <c r="D15" s="11">
        <f t="shared" si="1"/>
        <v>63</v>
      </c>
      <c r="E15" s="11">
        <f t="shared" ref="E15" si="6">E11+2</f>
        <v>56</v>
      </c>
      <c r="F15" s="11">
        <f t="shared" si="0"/>
        <v>119</v>
      </c>
    </row>
    <row r="16" spans="2:6" x14ac:dyDescent="0.2">
      <c r="B16" s="93"/>
      <c r="C16" s="12" t="s">
        <v>32</v>
      </c>
      <c r="D16" s="11">
        <f t="shared" si="1"/>
        <v>9</v>
      </c>
      <c r="E16" s="11">
        <f t="shared" ref="E16" si="7">E12+2</f>
        <v>15</v>
      </c>
      <c r="F16" s="11">
        <f t="shared" si="0"/>
        <v>24</v>
      </c>
    </row>
    <row r="17" spans="2:6" x14ac:dyDescent="0.2">
      <c r="B17" s="93"/>
      <c r="C17" s="11" t="s">
        <v>34</v>
      </c>
      <c r="D17" s="11">
        <f t="shared" si="1"/>
        <v>5</v>
      </c>
      <c r="E17" s="11">
        <f t="shared" ref="E17" si="8">E13+2</f>
        <v>8</v>
      </c>
      <c r="F17" s="11">
        <f t="shared" si="0"/>
        <v>13</v>
      </c>
    </row>
    <row r="20" spans="2:6" x14ac:dyDescent="0.2">
      <c r="B20" s="11"/>
      <c r="C20" s="11"/>
      <c r="D20" s="11" t="s">
        <v>1</v>
      </c>
      <c r="E20" s="11" t="s">
        <v>0</v>
      </c>
    </row>
    <row r="21" spans="2:6" x14ac:dyDescent="0.2">
      <c r="B21" s="93" t="s">
        <v>62</v>
      </c>
      <c r="C21" s="11" t="s">
        <v>31</v>
      </c>
      <c r="D21" s="13">
        <f t="shared" ref="D21:D32" si="9">D6/F6</f>
        <v>0.6</v>
      </c>
      <c r="E21" s="13">
        <f t="shared" ref="E21:E32" si="10">E6/F6</f>
        <v>0.4</v>
      </c>
    </row>
    <row r="22" spans="2:6" x14ac:dyDescent="0.2">
      <c r="B22" s="93"/>
      <c r="C22" s="12" t="s">
        <v>33</v>
      </c>
      <c r="D22" s="13">
        <f t="shared" si="9"/>
        <v>0.53153153153153154</v>
      </c>
      <c r="E22" s="13">
        <f t="shared" si="10"/>
        <v>0.46846846846846846</v>
      </c>
    </row>
    <row r="23" spans="2:6" x14ac:dyDescent="0.2">
      <c r="B23" s="93"/>
      <c r="C23" s="12" t="s">
        <v>32</v>
      </c>
      <c r="D23" s="13">
        <f t="shared" si="9"/>
        <v>0.3125</v>
      </c>
      <c r="E23" s="13">
        <f t="shared" si="10"/>
        <v>0.6875</v>
      </c>
    </row>
    <row r="24" spans="2:6" x14ac:dyDescent="0.2">
      <c r="B24" s="93"/>
      <c r="C24" s="11" t="s">
        <v>34</v>
      </c>
      <c r="D24" s="13">
        <f t="shared" si="9"/>
        <v>0.2</v>
      </c>
      <c r="E24" s="13">
        <f t="shared" si="10"/>
        <v>0.8</v>
      </c>
    </row>
    <row r="25" spans="2:6" x14ac:dyDescent="0.2">
      <c r="B25" s="93" t="s">
        <v>93</v>
      </c>
      <c r="C25" s="11" t="s">
        <v>31</v>
      </c>
      <c r="D25" s="13">
        <f t="shared" si="9"/>
        <v>0.58620689655172409</v>
      </c>
      <c r="E25" s="13">
        <f t="shared" si="10"/>
        <v>0.41379310344827586</v>
      </c>
    </row>
    <row r="26" spans="2:6" x14ac:dyDescent="0.2">
      <c r="B26" s="93"/>
      <c r="C26" s="12" t="s">
        <v>33</v>
      </c>
      <c r="D26" s="13">
        <f t="shared" si="9"/>
        <v>0.5304347826086957</v>
      </c>
      <c r="E26" s="13">
        <f t="shared" si="10"/>
        <v>0.46956521739130436</v>
      </c>
    </row>
    <row r="27" spans="2:6" x14ac:dyDescent="0.2">
      <c r="B27" s="93"/>
      <c r="C27" s="12" t="s">
        <v>32</v>
      </c>
      <c r="D27" s="13">
        <f t="shared" si="9"/>
        <v>0.35</v>
      </c>
      <c r="E27" s="13">
        <f t="shared" si="10"/>
        <v>0.65</v>
      </c>
    </row>
    <row r="28" spans="2:6" x14ac:dyDescent="0.2">
      <c r="B28" s="93"/>
      <c r="C28" s="11" t="s">
        <v>34</v>
      </c>
      <c r="D28" s="13">
        <f t="shared" si="9"/>
        <v>0.33333333333333331</v>
      </c>
      <c r="E28" s="13">
        <f t="shared" si="10"/>
        <v>0.66666666666666663</v>
      </c>
    </row>
    <row r="29" spans="2:6" x14ac:dyDescent="0.2">
      <c r="B29" s="93" t="s">
        <v>94</v>
      </c>
      <c r="C29" s="11" t="s">
        <v>31</v>
      </c>
      <c r="D29" s="13">
        <f t="shared" si="9"/>
        <v>0.5757575757575758</v>
      </c>
      <c r="E29" s="13">
        <f t="shared" si="10"/>
        <v>0.42424242424242425</v>
      </c>
    </row>
    <row r="30" spans="2:6" x14ac:dyDescent="0.2">
      <c r="B30" s="93"/>
      <c r="C30" s="12" t="s">
        <v>33</v>
      </c>
      <c r="D30" s="13">
        <f t="shared" si="9"/>
        <v>0.52941176470588236</v>
      </c>
      <c r="E30" s="13">
        <f t="shared" si="10"/>
        <v>0.47058823529411764</v>
      </c>
    </row>
    <row r="31" spans="2:6" x14ac:dyDescent="0.2">
      <c r="B31" s="93"/>
      <c r="C31" s="12" t="s">
        <v>32</v>
      </c>
      <c r="D31" s="13">
        <f t="shared" si="9"/>
        <v>0.375</v>
      </c>
      <c r="E31" s="13">
        <f t="shared" si="10"/>
        <v>0.625</v>
      </c>
    </row>
    <row r="32" spans="2:6" x14ac:dyDescent="0.2">
      <c r="B32" s="93"/>
      <c r="C32" s="11" t="s">
        <v>34</v>
      </c>
      <c r="D32" s="13">
        <f t="shared" si="9"/>
        <v>0.38461538461538464</v>
      </c>
      <c r="E32" s="13">
        <f t="shared" si="10"/>
        <v>0.61538461538461542</v>
      </c>
    </row>
    <row r="40" spans="2:9" x14ac:dyDescent="0.2">
      <c r="B40" s="14" t="s">
        <v>35</v>
      </c>
      <c r="C40" s="15"/>
      <c r="D40" s="15"/>
      <c r="E40" s="15"/>
      <c r="F40" s="16"/>
      <c r="G40" s="16"/>
      <c r="H40" s="16"/>
      <c r="I40" s="17"/>
    </row>
    <row r="41" spans="2:9" x14ac:dyDescent="0.2">
      <c r="B41" s="11"/>
      <c r="C41" s="11" t="s">
        <v>62</v>
      </c>
      <c r="D41" s="11" t="s">
        <v>93</v>
      </c>
      <c r="E41" s="11" t="s">
        <v>94</v>
      </c>
      <c r="G41" s="18"/>
      <c r="H41" s="18"/>
      <c r="I41" s="19"/>
    </row>
    <row r="42" spans="2:9" x14ac:dyDescent="0.2">
      <c r="B42" s="20" t="s">
        <v>1</v>
      </c>
      <c r="C42" s="21">
        <v>0.85</v>
      </c>
      <c r="D42" s="21">
        <v>1</v>
      </c>
      <c r="E42" s="21">
        <v>0.89473684210526316</v>
      </c>
      <c r="G42" s="18"/>
      <c r="H42" s="18"/>
      <c r="I42" s="19"/>
    </row>
    <row r="43" spans="2:9" x14ac:dyDescent="0.2">
      <c r="B43" s="20" t="s">
        <v>0</v>
      </c>
      <c r="C43" s="21">
        <v>0.70967741935483875</v>
      </c>
      <c r="D43" s="21">
        <v>0.88888888888888884</v>
      </c>
      <c r="E43" s="21">
        <v>1</v>
      </c>
    </row>
    <row r="55" spans="2:9" x14ac:dyDescent="0.2">
      <c r="B55" s="14" t="s">
        <v>46</v>
      </c>
      <c r="C55" s="22"/>
      <c r="D55" s="22"/>
      <c r="E55" s="22"/>
      <c r="F55" s="22"/>
      <c r="G55" s="16"/>
      <c r="H55" s="16"/>
      <c r="I55" s="17"/>
    </row>
    <row r="56" spans="2:9" x14ac:dyDescent="0.2">
      <c r="B56" s="11"/>
      <c r="C56" s="11" t="s">
        <v>62</v>
      </c>
      <c r="D56" s="11" t="s">
        <v>93</v>
      </c>
      <c r="E56" s="11" t="s">
        <v>94</v>
      </c>
    </row>
    <row r="57" spans="2:9" x14ac:dyDescent="0.2">
      <c r="B57" s="20" t="s">
        <v>1</v>
      </c>
      <c r="C57" s="23">
        <v>3.8944874427420668</v>
      </c>
      <c r="D57" s="23">
        <v>4.1089151266255985</v>
      </c>
      <c r="E57" s="23">
        <v>4.1208076659822037</v>
      </c>
      <c r="G57" s="24"/>
      <c r="H57" s="24"/>
      <c r="I57" s="24"/>
    </row>
    <row r="58" spans="2:9" x14ac:dyDescent="0.2">
      <c r="B58" s="20" t="s">
        <v>0</v>
      </c>
      <c r="C58" s="23">
        <v>3.5496235455167695</v>
      </c>
      <c r="D58" s="23">
        <v>3.9910164271047228</v>
      </c>
      <c r="E58" s="23">
        <v>3.8651081977570705</v>
      </c>
      <c r="G58" s="24"/>
      <c r="H58" s="24"/>
      <c r="I58" s="24"/>
    </row>
  </sheetData>
  <mergeCells count="6">
    <mergeCell ref="B29:B32"/>
    <mergeCell ref="B6:B9"/>
    <mergeCell ref="B10:B13"/>
    <mergeCell ref="B14:B17"/>
    <mergeCell ref="B21:B24"/>
    <mergeCell ref="B25:B2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9"/>
  <sheetViews>
    <sheetView zoomScaleNormal="100" workbookViewId="0">
      <selection activeCell="E41" sqref="E41"/>
    </sheetView>
  </sheetViews>
  <sheetFormatPr defaultRowHeight="14.25" x14ac:dyDescent="0.2"/>
  <cols>
    <col min="1" max="1" width="9.140625" style="2"/>
    <col min="2" max="2" width="19.42578125" style="2" customWidth="1"/>
    <col min="3" max="6" width="9.140625" style="2"/>
    <col min="7" max="7" width="19.5703125" style="2" bestFit="1" customWidth="1"/>
    <col min="8" max="16384" width="9.140625" style="2"/>
  </cols>
  <sheetData>
    <row r="2" spans="2:9" ht="15" x14ac:dyDescent="0.2">
      <c r="B2" s="38" t="s">
        <v>47</v>
      </c>
      <c r="C2" s="10"/>
    </row>
    <row r="3" spans="2:9" x14ac:dyDescent="0.2">
      <c r="G3" s="41"/>
    </row>
    <row r="4" spans="2:9" x14ac:dyDescent="0.2">
      <c r="B4" s="5"/>
      <c r="C4" s="5" t="s">
        <v>1</v>
      </c>
      <c r="D4" s="5" t="s">
        <v>0</v>
      </c>
      <c r="E4" s="40" t="s">
        <v>15</v>
      </c>
      <c r="G4" s="5"/>
      <c r="H4" s="5" t="s">
        <v>9</v>
      </c>
      <c r="I4" s="5" t="s">
        <v>0</v>
      </c>
    </row>
    <row r="5" spans="2:9" x14ac:dyDescent="0.2">
      <c r="B5" s="50" t="s">
        <v>5</v>
      </c>
      <c r="C5" s="5">
        <v>587</v>
      </c>
      <c r="D5" s="5">
        <v>435</v>
      </c>
      <c r="E5" s="5">
        <f t="shared" ref="E5:E13" si="0">D5+C5</f>
        <v>1022</v>
      </c>
      <c r="G5" s="5" t="s">
        <v>5</v>
      </c>
      <c r="H5" s="25">
        <f>C5/E5</f>
        <v>0.57436399217221135</v>
      </c>
      <c r="I5" s="25">
        <f>D5/E5</f>
        <v>0.42563600782778865</v>
      </c>
    </row>
    <row r="6" spans="2:9" x14ac:dyDescent="0.2">
      <c r="B6" s="50" t="s">
        <v>6</v>
      </c>
      <c r="C6" s="5">
        <v>117</v>
      </c>
      <c r="D6" s="5">
        <v>109</v>
      </c>
      <c r="E6" s="5">
        <f t="shared" si="0"/>
        <v>226</v>
      </c>
      <c r="G6" s="5" t="s">
        <v>6</v>
      </c>
      <c r="H6" s="25">
        <f t="shared" ref="H6:H13" si="1">C6/E6</f>
        <v>0.51769911504424782</v>
      </c>
      <c r="I6" s="25">
        <f t="shared" ref="I6:I13" si="2">D6/E6</f>
        <v>0.48230088495575218</v>
      </c>
    </row>
    <row r="7" spans="2:9" x14ac:dyDescent="0.2">
      <c r="B7" s="50" t="s">
        <v>7</v>
      </c>
      <c r="C7" s="5">
        <v>28</v>
      </c>
      <c r="D7" s="5">
        <v>25</v>
      </c>
      <c r="E7" s="5">
        <f t="shared" si="0"/>
        <v>53</v>
      </c>
      <c r="G7" s="5" t="s">
        <v>7</v>
      </c>
      <c r="H7" s="25">
        <f t="shared" si="1"/>
        <v>0.52830188679245282</v>
      </c>
      <c r="I7" s="25">
        <f t="shared" si="2"/>
        <v>0.47169811320754718</v>
      </c>
    </row>
    <row r="8" spans="2:9" x14ac:dyDescent="0.2">
      <c r="B8" s="50" t="s">
        <v>61</v>
      </c>
      <c r="C8" s="26">
        <v>6</v>
      </c>
      <c r="D8" s="26">
        <v>5</v>
      </c>
      <c r="E8" s="5">
        <f t="shared" si="0"/>
        <v>11</v>
      </c>
      <c r="G8" s="40" t="s">
        <v>59</v>
      </c>
      <c r="H8" s="25">
        <f t="shared" si="1"/>
        <v>0.54545454545454541</v>
      </c>
      <c r="I8" s="25">
        <f t="shared" si="2"/>
        <v>0.45454545454545453</v>
      </c>
    </row>
    <row r="9" spans="2:9" x14ac:dyDescent="0.2">
      <c r="B9" s="67" t="s">
        <v>60</v>
      </c>
      <c r="C9" s="26">
        <v>55</v>
      </c>
      <c r="D9" s="26">
        <v>50</v>
      </c>
      <c r="E9" s="5">
        <f t="shared" si="0"/>
        <v>105</v>
      </c>
      <c r="G9" s="40" t="s">
        <v>60</v>
      </c>
      <c r="H9" s="25">
        <f t="shared" si="1"/>
        <v>0.52380952380952384</v>
      </c>
      <c r="I9" s="25">
        <f t="shared" si="2"/>
        <v>0.47619047619047616</v>
      </c>
    </row>
    <row r="10" spans="2:9" x14ac:dyDescent="0.2">
      <c r="B10" s="68" t="s">
        <v>2</v>
      </c>
      <c r="C10" s="26">
        <v>16</v>
      </c>
      <c r="D10" s="26">
        <v>33</v>
      </c>
      <c r="E10" s="5">
        <f t="shared" si="0"/>
        <v>49</v>
      </c>
      <c r="G10" s="5" t="s">
        <v>2</v>
      </c>
      <c r="H10" s="25">
        <f t="shared" si="1"/>
        <v>0.32653061224489793</v>
      </c>
      <c r="I10" s="25">
        <f t="shared" si="2"/>
        <v>0.67346938775510201</v>
      </c>
    </row>
    <row r="11" spans="2:9" x14ac:dyDescent="0.2">
      <c r="B11" s="68" t="s">
        <v>16</v>
      </c>
      <c r="C11" s="26">
        <v>8</v>
      </c>
      <c r="D11" s="26">
        <v>21</v>
      </c>
      <c r="E11" s="5">
        <f t="shared" si="0"/>
        <v>29</v>
      </c>
      <c r="G11" s="5" t="s">
        <v>16</v>
      </c>
      <c r="H11" s="25">
        <f t="shared" si="1"/>
        <v>0.27586206896551724</v>
      </c>
      <c r="I11" s="25">
        <f t="shared" si="2"/>
        <v>0.72413793103448276</v>
      </c>
    </row>
    <row r="12" spans="2:9" x14ac:dyDescent="0.2">
      <c r="B12" s="68" t="s">
        <v>3</v>
      </c>
      <c r="C12" s="26">
        <v>2</v>
      </c>
      <c r="D12" s="26">
        <v>10</v>
      </c>
      <c r="E12" s="5">
        <f t="shared" si="0"/>
        <v>12</v>
      </c>
      <c r="G12" s="5" t="s">
        <v>3</v>
      </c>
      <c r="H12" s="25">
        <f t="shared" si="1"/>
        <v>0.16666666666666666</v>
      </c>
      <c r="I12" s="25">
        <f t="shared" si="2"/>
        <v>0.83333333333333337</v>
      </c>
    </row>
    <row r="13" spans="2:9" x14ac:dyDescent="0.2">
      <c r="B13" s="68" t="s">
        <v>8</v>
      </c>
      <c r="C13" s="26">
        <v>0</v>
      </c>
      <c r="D13" s="26">
        <v>7</v>
      </c>
      <c r="E13" s="5">
        <f t="shared" si="0"/>
        <v>7</v>
      </c>
      <c r="G13" s="5" t="s">
        <v>8</v>
      </c>
      <c r="H13" s="25">
        <f t="shared" si="1"/>
        <v>0</v>
      </c>
      <c r="I13" s="25">
        <f t="shared" si="2"/>
        <v>1</v>
      </c>
    </row>
    <row r="14" spans="2:9" x14ac:dyDescent="0.2">
      <c r="B14" s="45"/>
      <c r="C14" s="42"/>
      <c r="D14" s="42"/>
    </row>
    <row r="15" spans="2:9" x14ac:dyDescent="0.2">
      <c r="B15" s="44"/>
      <c r="C15" s="42"/>
      <c r="D15" s="42"/>
    </row>
    <row r="16" spans="2:9" x14ac:dyDescent="0.2">
      <c r="B16" s="44"/>
      <c r="C16" s="42"/>
      <c r="D16" s="42"/>
    </row>
    <row r="17" spans="2:11" x14ac:dyDescent="0.2">
      <c r="B17" s="45"/>
      <c r="C17" s="42"/>
      <c r="D17" s="42"/>
      <c r="I17" s="7"/>
      <c r="J17" s="7"/>
      <c r="K17" s="9"/>
    </row>
    <row r="18" spans="2:11" x14ac:dyDescent="0.2">
      <c r="B18" s="44"/>
      <c r="C18" s="42"/>
      <c r="D18" s="42"/>
      <c r="I18" s="7"/>
      <c r="J18" s="7"/>
      <c r="K18" s="9"/>
    </row>
    <row r="19" spans="2:11" x14ac:dyDescent="0.2">
      <c r="B19" s="44"/>
      <c r="C19" s="42"/>
      <c r="D19" s="42"/>
      <c r="I19" s="7"/>
      <c r="J19" s="7"/>
      <c r="K19" s="9"/>
    </row>
    <row r="20" spans="2:11" x14ac:dyDescent="0.2">
      <c r="B20" s="44"/>
      <c r="C20" s="42"/>
      <c r="D20" s="42"/>
      <c r="I20" s="7"/>
      <c r="J20" s="7"/>
      <c r="K20" s="9"/>
    </row>
    <row r="21" spans="2:11" x14ac:dyDescent="0.2">
      <c r="B21" s="44"/>
      <c r="C21" s="42"/>
      <c r="D21" s="42"/>
      <c r="I21" s="7"/>
      <c r="J21" s="7"/>
      <c r="K21" s="9"/>
    </row>
    <row r="22" spans="2:11" x14ac:dyDescent="0.2">
      <c r="B22" s="44"/>
      <c r="C22" s="42"/>
      <c r="D22" s="42"/>
      <c r="I22" s="7"/>
      <c r="J22" s="7"/>
      <c r="K22" s="9"/>
    </row>
    <row r="23" spans="2:11" x14ac:dyDescent="0.2">
      <c r="B23" s="44"/>
      <c r="C23" s="42"/>
      <c r="D23" s="42"/>
      <c r="I23" s="7"/>
      <c r="J23" s="7"/>
      <c r="K23" s="9"/>
    </row>
    <row r="24" spans="2:11" x14ac:dyDescent="0.2">
      <c r="B24" s="44"/>
      <c r="C24" s="42"/>
      <c r="D24" s="42"/>
      <c r="I24" s="7"/>
      <c r="J24" s="7"/>
      <c r="K24" s="9"/>
    </row>
    <row r="25" spans="2:11" x14ac:dyDescent="0.2">
      <c r="B25" s="44"/>
      <c r="C25" s="42"/>
      <c r="D25" s="42"/>
      <c r="I25" s="7"/>
      <c r="J25" s="7"/>
      <c r="K25" s="9"/>
    </row>
    <row r="26" spans="2:11" x14ac:dyDescent="0.2">
      <c r="B26" s="44"/>
      <c r="C26" s="42"/>
      <c r="D26" s="42"/>
      <c r="I26" s="7"/>
      <c r="J26" s="7"/>
      <c r="K26" s="9"/>
    </row>
    <row r="27" spans="2:11" x14ac:dyDescent="0.2">
      <c r="B27" s="44"/>
      <c r="C27" s="42"/>
      <c r="D27" s="42"/>
      <c r="I27" s="7"/>
      <c r="J27" s="7"/>
      <c r="K27" s="9"/>
    </row>
    <row r="28" spans="2:11" x14ac:dyDescent="0.2">
      <c r="B28" s="44"/>
      <c r="C28" s="42"/>
      <c r="D28" s="42"/>
      <c r="I28" s="7"/>
      <c r="J28" s="7"/>
      <c r="K28" s="9"/>
    </row>
    <row r="29" spans="2:11" x14ac:dyDescent="0.2">
      <c r="B29" s="43"/>
      <c r="C29" s="42"/>
      <c r="D29" s="42"/>
      <c r="I29" s="7"/>
      <c r="J29" s="7"/>
      <c r="K29" s="9"/>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7"/>
  <sheetViews>
    <sheetView zoomScaleNormal="100" workbookViewId="0">
      <selection activeCell="W39" sqref="W39"/>
    </sheetView>
  </sheetViews>
  <sheetFormatPr defaultRowHeight="14.25" x14ac:dyDescent="0.2"/>
  <cols>
    <col min="1" max="16384" width="9.140625" style="2"/>
  </cols>
  <sheetData>
    <row r="2" spans="2:8" ht="15" x14ac:dyDescent="0.2">
      <c r="B2" s="94" t="s">
        <v>48</v>
      </c>
      <c r="C2" s="94"/>
      <c r="D2" s="94"/>
      <c r="E2" s="94"/>
    </row>
    <row r="5" spans="2:8" x14ac:dyDescent="0.2">
      <c r="B5" s="5"/>
      <c r="C5" s="5" t="s">
        <v>1</v>
      </c>
      <c r="D5" s="5" t="s">
        <v>0</v>
      </c>
      <c r="E5" s="6" t="s">
        <v>10</v>
      </c>
    </row>
    <row r="6" spans="2:8" x14ac:dyDescent="0.2">
      <c r="B6" s="5" t="s">
        <v>5</v>
      </c>
      <c r="C6" s="5">
        <v>169</v>
      </c>
      <c r="D6" s="5">
        <v>148</v>
      </c>
      <c r="E6" s="6">
        <f t="shared" ref="E6:E14" si="0">C6/C19</f>
        <v>0.53312302839116721</v>
      </c>
    </row>
    <row r="7" spans="2:8" x14ac:dyDescent="0.2">
      <c r="B7" s="5" t="s">
        <v>6</v>
      </c>
      <c r="C7" s="5">
        <v>61</v>
      </c>
      <c r="D7" s="5">
        <v>54</v>
      </c>
      <c r="E7" s="6">
        <f t="shared" si="0"/>
        <v>0.5304347826086957</v>
      </c>
    </row>
    <row r="8" spans="2:8" x14ac:dyDescent="0.2">
      <c r="B8" s="5" t="s">
        <v>7</v>
      </c>
      <c r="C8" s="5">
        <v>35</v>
      </c>
      <c r="D8" s="5">
        <v>29</v>
      </c>
      <c r="E8" s="6">
        <f t="shared" si="0"/>
        <v>0.546875</v>
      </c>
      <c r="H8" s="2" t="s">
        <v>21</v>
      </c>
    </row>
    <row r="9" spans="2:8" x14ac:dyDescent="0.2">
      <c r="B9" s="40" t="s">
        <v>59</v>
      </c>
      <c r="C9" s="5">
        <v>5</v>
      </c>
      <c r="D9" s="5">
        <v>4</v>
      </c>
      <c r="E9" s="6">
        <f t="shared" si="0"/>
        <v>0.55555555555555558</v>
      </c>
    </row>
    <row r="10" spans="2:8" x14ac:dyDescent="0.2">
      <c r="B10" s="40" t="s">
        <v>60</v>
      </c>
      <c r="C10" s="26">
        <v>50</v>
      </c>
      <c r="D10" s="26">
        <v>80</v>
      </c>
      <c r="E10" s="6">
        <f t="shared" si="0"/>
        <v>0.38461538461538464</v>
      </c>
      <c r="H10" s="7"/>
    </row>
    <row r="11" spans="2:8" x14ac:dyDescent="0.2">
      <c r="B11" s="5" t="s">
        <v>2</v>
      </c>
      <c r="C11" s="26">
        <v>15</v>
      </c>
      <c r="D11" s="26">
        <v>32</v>
      </c>
      <c r="E11" s="6">
        <f t="shared" si="0"/>
        <v>0.31914893617021278</v>
      </c>
      <c r="H11" s="7"/>
    </row>
    <row r="12" spans="2:8" x14ac:dyDescent="0.2">
      <c r="B12" s="5" t="s">
        <v>16</v>
      </c>
      <c r="C12" s="26">
        <v>7</v>
      </c>
      <c r="D12" s="26">
        <v>19</v>
      </c>
      <c r="E12" s="6">
        <f t="shared" si="0"/>
        <v>0.26923076923076922</v>
      </c>
      <c r="H12" s="7"/>
    </row>
    <row r="13" spans="2:8" x14ac:dyDescent="0.2">
      <c r="B13" s="5" t="s">
        <v>3</v>
      </c>
      <c r="C13" s="26">
        <v>2</v>
      </c>
      <c r="D13" s="26">
        <v>8</v>
      </c>
      <c r="E13" s="6">
        <f t="shared" si="0"/>
        <v>0.2</v>
      </c>
      <c r="H13" s="7"/>
    </row>
    <row r="14" spans="2:8" x14ac:dyDescent="0.2">
      <c r="B14" s="5" t="s">
        <v>4</v>
      </c>
      <c r="C14" s="26">
        <v>0</v>
      </c>
      <c r="D14" s="26">
        <v>7</v>
      </c>
      <c r="E14" s="6">
        <f t="shared" si="0"/>
        <v>0</v>
      </c>
      <c r="H14" s="7"/>
    </row>
    <row r="18" spans="2:3" x14ac:dyDescent="0.2">
      <c r="C18" s="5" t="s">
        <v>15</v>
      </c>
    </row>
    <row r="19" spans="2:3" x14ac:dyDescent="0.2">
      <c r="B19" s="5" t="s">
        <v>5</v>
      </c>
      <c r="C19" s="5">
        <f>SUM(C6:D6)</f>
        <v>317</v>
      </c>
    </row>
    <row r="20" spans="2:3" x14ac:dyDescent="0.2">
      <c r="B20" s="5" t="s">
        <v>6</v>
      </c>
      <c r="C20" s="5">
        <f t="shared" ref="C20:C27" si="1">SUM(C7:D7)</f>
        <v>115</v>
      </c>
    </row>
    <row r="21" spans="2:3" x14ac:dyDescent="0.2">
      <c r="B21" s="5" t="s">
        <v>7</v>
      </c>
      <c r="C21" s="5">
        <f t="shared" si="1"/>
        <v>64</v>
      </c>
    </row>
    <row r="22" spans="2:3" x14ac:dyDescent="0.2">
      <c r="B22" s="40" t="s">
        <v>59</v>
      </c>
      <c r="C22" s="5">
        <f t="shared" si="1"/>
        <v>9</v>
      </c>
    </row>
    <row r="23" spans="2:3" x14ac:dyDescent="0.2">
      <c r="B23" s="40" t="s">
        <v>60</v>
      </c>
      <c r="C23" s="5">
        <f t="shared" si="1"/>
        <v>130</v>
      </c>
    </row>
    <row r="24" spans="2:3" x14ac:dyDescent="0.2">
      <c r="B24" s="5" t="s">
        <v>2</v>
      </c>
      <c r="C24" s="5">
        <f t="shared" si="1"/>
        <v>47</v>
      </c>
    </row>
    <row r="25" spans="2:3" x14ac:dyDescent="0.2">
      <c r="B25" s="5" t="s">
        <v>16</v>
      </c>
      <c r="C25" s="5">
        <f t="shared" si="1"/>
        <v>26</v>
      </c>
    </row>
    <row r="26" spans="2:3" x14ac:dyDescent="0.2">
      <c r="B26" s="5" t="s">
        <v>3</v>
      </c>
      <c r="C26" s="5">
        <f t="shared" si="1"/>
        <v>10</v>
      </c>
    </row>
    <row r="27" spans="2:3" x14ac:dyDescent="0.2">
      <c r="B27" s="5" t="s">
        <v>4</v>
      </c>
      <c r="C27" s="5">
        <f t="shared" si="1"/>
        <v>7</v>
      </c>
    </row>
  </sheetData>
  <mergeCells count="1">
    <mergeCell ref="B2:E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5"/>
  <sheetViews>
    <sheetView workbookViewId="0">
      <selection activeCell="L36" sqref="L36"/>
    </sheetView>
  </sheetViews>
  <sheetFormatPr defaultRowHeight="14.25" x14ac:dyDescent="0.2"/>
  <cols>
    <col min="1" max="1" width="9.140625" style="2" customWidth="1"/>
    <col min="2" max="2" width="12" style="2" customWidth="1"/>
    <col min="3" max="16384" width="9.140625" style="2"/>
  </cols>
  <sheetData>
    <row r="2" spans="2:7" ht="15" x14ac:dyDescent="0.2">
      <c r="B2" s="94" t="s">
        <v>49</v>
      </c>
      <c r="C2" s="94"/>
      <c r="D2" s="94"/>
      <c r="E2" s="94"/>
      <c r="F2" s="36"/>
    </row>
    <row r="3" spans="2:7" x14ac:dyDescent="0.2">
      <c r="F3" s="28"/>
      <c r="G3" s="28"/>
    </row>
    <row r="5" spans="2:7" x14ac:dyDescent="0.2">
      <c r="B5" s="5"/>
      <c r="C5" s="5"/>
      <c r="D5" s="5" t="s">
        <v>1</v>
      </c>
      <c r="E5" s="5" t="s">
        <v>0</v>
      </c>
      <c r="F5" s="40" t="s">
        <v>15</v>
      </c>
    </row>
    <row r="6" spans="2:7" x14ac:dyDescent="0.2">
      <c r="B6" s="96" t="s">
        <v>61</v>
      </c>
      <c r="C6" s="5">
        <v>2013</v>
      </c>
      <c r="D6" s="5">
        <v>5</v>
      </c>
      <c r="E6" s="5">
        <v>4</v>
      </c>
      <c r="F6" s="27">
        <f t="shared" ref="F6:F8" si="0">E6+D6</f>
        <v>9</v>
      </c>
    </row>
    <row r="7" spans="2:7" x14ac:dyDescent="0.2">
      <c r="B7" s="90"/>
      <c r="C7" s="5">
        <v>2014</v>
      </c>
      <c r="D7" s="5">
        <v>6</v>
      </c>
      <c r="E7" s="5">
        <v>4</v>
      </c>
      <c r="F7" s="27">
        <f t="shared" si="0"/>
        <v>10</v>
      </c>
    </row>
    <row r="8" spans="2:7" x14ac:dyDescent="0.2">
      <c r="B8" s="90"/>
      <c r="C8" s="5">
        <v>2015</v>
      </c>
      <c r="D8" s="5">
        <v>6</v>
      </c>
      <c r="E8" s="5">
        <v>5</v>
      </c>
      <c r="F8" s="27">
        <f t="shared" si="0"/>
        <v>11</v>
      </c>
    </row>
    <row r="9" spans="2:7" x14ac:dyDescent="0.2">
      <c r="B9" s="96" t="s">
        <v>60</v>
      </c>
      <c r="C9" s="5">
        <v>2013</v>
      </c>
      <c r="D9" s="26">
        <v>50</v>
      </c>
      <c r="E9" s="26">
        <v>80</v>
      </c>
      <c r="F9" s="27">
        <f t="shared" ref="F9:F23" si="1">E9+D9</f>
        <v>130</v>
      </c>
    </row>
    <row r="10" spans="2:7" x14ac:dyDescent="0.2">
      <c r="B10" s="90"/>
      <c r="C10" s="5">
        <v>2014</v>
      </c>
      <c r="D10" s="26">
        <v>52</v>
      </c>
      <c r="E10" s="26">
        <v>82</v>
      </c>
      <c r="F10" s="27">
        <f t="shared" si="1"/>
        <v>134</v>
      </c>
    </row>
    <row r="11" spans="2:7" x14ac:dyDescent="0.2">
      <c r="B11" s="90"/>
      <c r="C11" s="5">
        <v>2015</v>
      </c>
      <c r="D11" s="26">
        <v>55</v>
      </c>
      <c r="E11" s="26">
        <v>81</v>
      </c>
      <c r="F11" s="27">
        <f t="shared" si="1"/>
        <v>136</v>
      </c>
    </row>
    <row r="12" spans="2:7" x14ac:dyDescent="0.2">
      <c r="B12" s="90" t="s">
        <v>2</v>
      </c>
      <c r="C12" s="5">
        <v>2013</v>
      </c>
      <c r="D12" s="26">
        <v>15</v>
      </c>
      <c r="E12" s="26">
        <v>32</v>
      </c>
      <c r="F12" s="27">
        <f t="shared" si="1"/>
        <v>47</v>
      </c>
    </row>
    <row r="13" spans="2:7" x14ac:dyDescent="0.2">
      <c r="B13" s="90"/>
      <c r="C13" s="5">
        <v>2014</v>
      </c>
      <c r="D13" s="26">
        <v>16</v>
      </c>
      <c r="E13" s="26">
        <v>32</v>
      </c>
      <c r="F13" s="27">
        <f t="shared" si="1"/>
        <v>48</v>
      </c>
    </row>
    <row r="14" spans="2:7" x14ac:dyDescent="0.2">
      <c r="B14" s="90"/>
      <c r="C14" s="5">
        <v>2015</v>
      </c>
      <c r="D14" s="26">
        <v>16</v>
      </c>
      <c r="E14" s="26">
        <v>33</v>
      </c>
      <c r="F14" s="27">
        <f t="shared" si="1"/>
        <v>49</v>
      </c>
    </row>
    <row r="15" spans="2:7" x14ac:dyDescent="0.2">
      <c r="B15" s="95" t="s">
        <v>16</v>
      </c>
      <c r="C15" s="5">
        <v>2013</v>
      </c>
      <c r="D15" s="26">
        <v>7</v>
      </c>
      <c r="E15" s="26">
        <v>19</v>
      </c>
      <c r="F15" s="27">
        <f t="shared" si="1"/>
        <v>26</v>
      </c>
    </row>
    <row r="16" spans="2:7" x14ac:dyDescent="0.2">
      <c r="B16" s="95"/>
      <c r="C16" s="5">
        <v>2014</v>
      </c>
      <c r="D16" s="26">
        <v>7</v>
      </c>
      <c r="E16" s="26">
        <v>20</v>
      </c>
      <c r="F16" s="27">
        <f t="shared" si="1"/>
        <v>27</v>
      </c>
    </row>
    <row r="17" spans="2:6" x14ac:dyDescent="0.2">
      <c r="B17" s="95"/>
      <c r="C17" s="5">
        <v>2015</v>
      </c>
      <c r="D17" s="26">
        <v>8</v>
      </c>
      <c r="E17" s="26">
        <v>21</v>
      </c>
      <c r="F17" s="27">
        <f t="shared" si="1"/>
        <v>29</v>
      </c>
    </row>
    <row r="18" spans="2:6" x14ac:dyDescent="0.2">
      <c r="B18" s="90" t="s">
        <v>3</v>
      </c>
      <c r="C18" s="5">
        <v>2013</v>
      </c>
      <c r="D18" s="26">
        <v>2</v>
      </c>
      <c r="E18" s="26">
        <v>8</v>
      </c>
      <c r="F18" s="27">
        <f t="shared" si="1"/>
        <v>10</v>
      </c>
    </row>
    <row r="19" spans="2:6" x14ac:dyDescent="0.2">
      <c r="B19" s="90"/>
      <c r="C19" s="5">
        <v>2014</v>
      </c>
      <c r="D19" s="26">
        <v>2</v>
      </c>
      <c r="E19" s="26">
        <v>10</v>
      </c>
      <c r="F19" s="27">
        <f t="shared" si="1"/>
        <v>12</v>
      </c>
    </row>
    <row r="20" spans="2:6" x14ac:dyDescent="0.2">
      <c r="B20" s="90"/>
      <c r="C20" s="5">
        <v>2015</v>
      </c>
      <c r="D20" s="26">
        <v>2</v>
      </c>
      <c r="E20" s="26">
        <v>10</v>
      </c>
      <c r="F20" s="27">
        <f t="shared" si="1"/>
        <v>12</v>
      </c>
    </row>
    <row r="21" spans="2:6" x14ac:dyDescent="0.2">
      <c r="B21" s="90" t="s">
        <v>4</v>
      </c>
      <c r="C21" s="5">
        <v>2013</v>
      </c>
      <c r="D21" s="26">
        <v>0</v>
      </c>
      <c r="E21" s="26">
        <v>7</v>
      </c>
      <c r="F21" s="27">
        <f t="shared" si="1"/>
        <v>7</v>
      </c>
    </row>
    <row r="22" spans="2:6" x14ac:dyDescent="0.2">
      <c r="B22" s="90"/>
      <c r="C22" s="5">
        <v>2014</v>
      </c>
      <c r="D22" s="26">
        <v>0</v>
      </c>
      <c r="E22" s="26">
        <v>7</v>
      </c>
      <c r="F22" s="27">
        <f t="shared" si="1"/>
        <v>7</v>
      </c>
    </row>
    <row r="23" spans="2:6" x14ac:dyDescent="0.2">
      <c r="B23" s="90"/>
      <c r="C23" s="5">
        <v>2015</v>
      </c>
      <c r="D23" s="26">
        <v>0</v>
      </c>
      <c r="E23" s="26">
        <v>7</v>
      </c>
      <c r="F23" s="27">
        <f t="shared" si="1"/>
        <v>7</v>
      </c>
    </row>
    <row r="27" spans="2:6" x14ac:dyDescent="0.2">
      <c r="B27" s="5"/>
      <c r="C27" s="5"/>
      <c r="D27" s="5" t="s">
        <v>1</v>
      </c>
      <c r="E27" s="5" t="s">
        <v>0</v>
      </c>
    </row>
    <row r="28" spans="2:6" x14ac:dyDescent="0.2">
      <c r="B28" s="96" t="s">
        <v>61</v>
      </c>
      <c r="C28" s="5">
        <v>2013</v>
      </c>
      <c r="D28" s="6">
        <f>D6/F6</f>
        <v>0.55555555555555558</v>
      </c>
      <c r="E28" s="6">
        <f>E6/F6</f>
        <v>0.44444444444444442</v>
      </c>
    </row>
    <row r="29" spans="2:6" x14ac:dyDescent="0.2">
      <c r="B29" s="90"/>
      <c r="C29" s="5">
        <v>2014</v>
      </c>
      <c r="D29" s="6">
        <f t="shared" ref="D29:D45" si="2">D7/F7</f>
        <v>0.6</v>
      </c>
      <c r="E29" s="6">
        <f t="shared" ref="E29:E45" si="3">E7/F7</f>
        <v>0.4</v>
      </c>
    </row>
    <row r="30" spans="2:6" x14ac:dyDescent="0.2">
      <c r="B30" s="90"/>
      <c r="C30" s="5">
        <v>2015</v>
      </c>
      <c r="D30" s="6">
        <f t="shared" si="2"/>
        <v>0.54545454545454541</v>
      </c>
      <c r="E30" s="6">
        <f t="shared" si="3"/>
        <v>0.45454545454545453</v>
      </c>
    </row>
    <row r="31" spans="2:6" x14ac:dyDescent="0.2">
      <c r="B31" s="96" t="s">
        <v>60</v>
      </c>
      <c r="C31" s="5">
        <v>2013</v>
      </c>
      <c r="D31" s="6">
        <f t="shared" si="2"/>
        <v>0.38461538461538464</v>
      </c>
      <c r="E31" s="6">
        <f t="shared" si="3"/>
        <v>0.61538461538461542</v>
      </c>
    </row>
    <row r="32" spans="2:6" x14ac:dyDescent="0.2">
      <c r="B32" s="90"/>
      <c r="C32" s="5">
        <v>2014</v>
      </c>
      <c r="D32" s="6">
        <f t="shared" si="2"/>
        <v>0.38805970149253732</v>
      </c>
      <c r="E32" s="6">
        <f t="shared" si="3"/>
        <v>0.61194029850746268</v>
      </c>
    </row>
    <row r="33" spans="2:5" x14ac:dyDescent="0.2">
      <c r="B33" s="90"/>
      <c r="C33" s="5">
        <v>2015</v>
      </c>
      <c r="D33" s="6">
        <f t="shared" si="2"/>
        <v>0.40441176470588236</v>
      </c>
      <c r="E33" s="6">
        <f t="shared" si="3"/>
        <v>0.59558823529411764</v>
      </c>
    </row>
    <row r="34" spans="2:5" x14ac:dyDescent="0.2">
      <c r="B34" s="90" t="s">
        <v>2</v>
      </c>
      <c r="C34" s="5">
        <v>2013</v>
      </c>
      <c r="D34" s="6">
        <f t="shared" si="2"/>
        <v>0.31914893617021278</v>
      </c>
      <c r="E34" s="6">
        <f t="shared" si="3"/>
        <v>0.68085106382978722</v>
      </c>
    </row>
    <row r="35" spans="2:5" x14ac:dyDescent="0.2">
      <c r="B35" s="90"/>
      <c r="C35" s="5">
        <v>2014</v>
      </c>
      <c r="D35" s="6">
        <f t="shared" si="2"/>
        <v>0.33333333333333331</v>
      </c>
      <c r="E35" s="6">
        <f t="shared" si="3"/>
        <v>0.66666666666666663</v>
      </c>
    </row>
    <row r="36" spans="2:5" x14ac:dyDescent="0.2">
      <c r="B36" s="90"/>
      <c r="C36" s="5">
        <v>2015</v>
      </c>
      <c r="D36" s="6">
        <f t="shared" si="2"/>
        <v>0.32653061224489793</v>
      </c>
      <c r="E36" s="6">
        <f t="shared" si="3"/>
        <v>0.67346938775510201</v>
      </c>
    </row>
    <row r="37" spans="2:5" x14ac:dyDescent="0.2">
      <c r="B37" s="95" t="s">
        <v>16</v>
      </c>
      <c r="C37" s="5">
        <v>2013</v>
      </c>
      <c r="D37" s="6">
        <f t="shared" si="2"/>
        <v>0.26923076923076922</v>
      </c>
      <c r="E37" s="6">
        <f t="shared" si="3"/>
        <v>0.73076923076923073</v>
      </c>
    </row>
    <row r="38" spans="2:5" x14ac:dyDescent="0.2">
      <c r="B38" s="95"/>
      <c r="C38" s="5">
        <v>2014</v>
      </c>
      <c r="D38" s="6">
        <f t="shared" si="2"/>
        <v>0.25925925925925924</v>
      </c>
      <c r="E38" s="6">
        <f t="shared" si="3"/>
        <v>0.7407407407407407</v>
      </c>
    </row>
    <row r="39" spans="2:5" x14ac:dyDescent="0.2">
      <c r="B39" s="95"/>
      <c r="C39" s="5">
        <v>2015</v>
      </c>
      <c r="D39" s="6">
        <f t="shared" si="2"/>
        <v>0.27586206896551724</v>
      </c>
      <c r="E39" s="6">
        <f t="shared" si="3"/>
        <v>0.72413793103448276</v>
      </c>
    </row>
    <row r="40" spans="2:5" x14ac:dyDescent="0.2">
      <c r="B40" s="90" t="s">
        <v>3</v>
      </c>
      <c r="C40" s="5">
        <v>2013</v>
      </c>
      <c r="D40" s="6">
        <f t="shared" si="2"/>
        <v>0.2</v>
      </c>
      <c r="E40" s="6">
        <f t="shared" si="3"/>
        <v>0.8</v>
      </c>
    </row>
    <row r="41" spans="2:5" x14ac:dyDescent="0.2">
      <c r="B41" s="90"/>
      <c r="C41" s="5">
        <v>2014</v>
      </c>
      <c r="D41" s="6">
        <f t="shared" si="2"/>
        <v>0.16666666666666666</v>
      </c>
      <c r="E41" s="6">
        <f t="shared" si="3"/>
        <v>0.83333333333333337</v>
      </c>
    </row>
    <row r="42" spans="2:5" x14ac:dyDescent="0.2">
      <c r="B42" s="90"/>
      <c r="C42" s="5">
        <v>2015</v>
      </c>
      <c r="D42" s="6">
        <f t="shared" si="2"/>
        <v>0.16666666666666666</v>
      </c>
      <c r="E42" s="6">
        <f t="shared" si="3"/>
        <v>0.83333333333333337</v>
      </c>
    </row>
    <row r="43" spans="2:5" x14ac:dyDescent="0.2">
      <c r="B43" s="90" t="s">
        <v>4</v>
      </c>
      <c r="C43" s="5">
        <v>2013</v>
      </c>
      <c r="D43" s="6">
        <f t="shared" si="2"/>
        <v>0</v>
      </c>
      <c r="E43" s="6">
        <f t="shared" si="3"/>
        <v>1</v>
      </c>
    </row>
    <row r="44" spans="2:5" x14ac:dyDescent="0.2">
      <c r="B44" s="90"/>
      <c r="C44" s="5">
        <v>2014</v>
      </c>
      <c r="D44" s="6">
        <f t="shared" si="2"/>
        <v>0</v>
      </c>
      <c r="E44" s="6">
        <f t="shared" si="3"/>
        <v>1</v>
      </c>
    </row>
    <row r="45" spans="2:5" x14ac:dyDescent="0.2">
      <c r="B45" s="90"/>
      <c r="C45" s="5">
        <v>2015</v>
      </c>
      <c r="D45" s="6">
        <f t="shared" si="2"/>
        <v>0</v>
      </c>
      <c r="E45" s="6">
        <f t="shared" si="3"/>
        <v>1</v>
      </c>
    </row>
  </sheetData>
  <mergeCells count="13">
    <mergeCell ref="B43:B45"/>
    <mergeCell ref="B28:B30"/>
    <mergeCell ref="B31:B33"/>
    <mergeCell ref="B34:B36"/>
    <mergeCell ref="B37:B39"/>
    <mergeCell ref="B40:B42"/>
    <mergeCell ref="B2:E2"/>
    <mergeCell ref="B12:B14"/>
    <mergeCell ref="B15:B17"/>
    <mergeCell ref="B18:B20"/>
    <mergeCell ref="B21:B23"/>
    <mergeCell ref="B9:B11"/>
    <mergeCell ref="B6:B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6"/>
  <sheetViews>
    <sheetView zoomScaleNormal="100" workbookViewId="0">
      <selection activeCell="Q31" sqref="Q31"/>
    </sheetView>
  </sheetViews>
  <sheetFormatPr defaultRowHeight="14.25" x14ac:dyDescent="0.2"/>
  <cols>
    <col min="1" max="16384" width="9.140625" style="2"/>
  </cols>
  <sheetData>
    <row r="2" spans="2:6" ht="15" x14ac:dyDescent="0.2">
      <c r="B2" s="94" t="s">
        <v>50</v>
      </c>
      <c r="C2" s="94"/>
      <c r="D2" s="94"/>
      <c r="E2" s="94"/>
      <c r="F2" s="94"/>
    </row>
    <row r="6" spans="2:6" x14ac:dyDescent="0.2">
      <c r="B6" s="5"/>
      <c r="C6" s="5"/>
      <c r="D6" s="5" t="s">
        <v>1</v>
      </c>
      <c r="E6" s="5" t="s">
        <v>0</v>
      </c>
      <c r="F6" s="5" t="s">
        <v>11</v>
      </c>
    </row>
    <row r="7" spans="2:6" x14ac:dyDescent="0.2">
      <c r="B7" s="96" t="s">
        <v>61</v>
      </c>
      <c r="C7" s="5">
        <v>2013</v>
      </c>
      <c r="D7" s="5">
        <v>2</v>
      </c>
      <c r="E7" s="5">
        <v>2</v>
      </c>
      <c r="F7" s="6">
        <f t="shared" ref="F7:F9" si="0">D7/D29</f>
        <v>0.5</v>
      </c>
    </row>
    <row r="8" spans="2:6" x14ac:dyDescent="0.2">
      <c r="B8" s="90"/>
      <c r="C8" s="5">
        <v>2014</v>
      </c>
      <c r="D8" s="5">
        <v>3</v>
      </c>
      <c r="E8" s="5">
        <v>2</v>
      </c>
      <c r="F8" s="6">
        <f t="shared" si="0"/>
        <v>0.6</v>
      </c>
    </row>
    <row r="9" spans="2:6" x14ac:dyDescent="0.2">
      <c r="B9" s="90"/>
      <c r="C9" s="5">
        <v>2015</v>
      </c>
      <c r="D9" s="5">
        <v>3</v>
      </c>
      <c r="E9" s="5">
        <v>2</v>
      </c>
      <c r="F9" s="6">
        <f t="shared" si="0"/>
        <v>0.6</v>
      </c>
    </row>
    <row r="10" spans="2:6" x14ac:dyDescent="0.2">
      <c r="B10" s="96" t="s">
        <v>60</v>
      </c>
      <c r="C10" s="5">
        <v>2013</v>
      </c>
      <c r="D10" s="26">
        <v>50</v>
      </c>
      <c r="E10" s="26">
        <v>56</v>
      </c>
      <c r="F10" s="6">
        <f t="shared" ref="F10:F24" si="1">D10/D32</f>
        <v>0.47169811320754718</v>
      </c>
    </row>
    <row r="11" spans="2:6" x14ac:dyDescent="0.2">
      <c r="B11" s="90"/>
      <c r="C11" s="5">
        <v>2014</v>
      </c>
      <c r="D11" s="26">
        <v>58</v>
      </c>
      <c r="E11" s="26">
        <v>62</v>
      </c>
      <c r="F11" s="6">
        <f t="shared" si="1"/>
        <v>0.48333333333333334</v>
      </c>
    </row>
    <row r="12" spans="2:6" x14ac:dyDescent="0.2">
      <c r="B12" s="90"/>
      <c r="C12" s="5">
        <v>2015</v>
      </c>
      <c r="D12" s="26">
        <v>59</v>
      </c>
      <c r="E12" s="26">
        <v>61</v>
      </c>
      <c r="F12" s="6">
        <f t="shared" si="1"/>
        <v>0.49166666666666664</v>
      </c>
    </row>
    <row r="13" spans="2:6" x14ac:dyDescent="0.2">
      <c r="B13" s="90" t="s">
        <v>2</v>
      </c>
      <c r="C13" s="5">
        <v>2013</v>
      </c>
      <c r="D13" s="26">
        <v>15</v>
      </c>
      <c r="E13" s="26">
        <v>32</v>
      </c>
      <c r="F13" s="6">
        <f t="shared" si="1"/>
        <v>0.31914893617021278</v>
      </c>
    </row>
    <row r="14" spans="2:6" x14ac:dyDescent="0.2">
      <c r="B14" s="90"/>
      <c r="C14" s="5">
        <v>2014</v>
      </c>
      <c r="D14" s="26">
        <v>16</v>
      </c>
      <c r="E14" s="26">
        <v>32</v>
      </c>
      <c r="F14" s="6">
        <f t="shared" si="1"/>
        <v>0.33333333333333331</v>
      </c>
    </row>
    <row r="15" spans="2:6" x14ac:dyDescent="0.2">
      <c r="B15" s="90"/>
      <c r="C15" s="5">
        <v>2015</v>
      </c>
      <c r="D15" s="26">
        <v>16</v>
      </c>
      <c r="E15" s="26">
        <v>33</v>
      </c>
      <c r="F15" s="6">
        <f t="shared" si="1"/>
        <v>0.32653061224489793</v>
      </c>
    </row>
    <row r="16" spans="2:6" x14ac:dyDescent="0.2">
      <c r="B16" s="95" t="s">
        <v>16</v>
      </c>
      <c r="C16" s="5">
        <v>2013</v>
      </c>
      <c r="D16" s="26">
        <v>7</v>
      </c>
      <c r="E16" s="26">
        <v>19</v>
      </c>
      <c r="F16" s="6">
        <f t="shared" si="1"/>
        <v>0.26923076923076922</v>
      </c>
    </row>
    <row r="17" spans="2:6" x14ac:dyDescent="0.2">
      <c r="B17" s="95"/>
      <c r="C17" s="5">
        <v>2014</v>
      </c>
      <c r="D17" s="26">
        <v>7</v>
      </c>
      <c r="E17" s="26">
        <v>20</v>
      </c>
      <c r="F17" s="6">
        <f t="shared" si="1"/>
        <v>0.25925925925925924</v>
      </c>
    </row>
    <row r="18" spans="2:6" x14ac:dyDescent="0.2">
      <c r="B18" s="95"/>
      <c r="C18" s="5">
        <v>2015</v>
      </c>
      <c r="D18" s="26">
        <v>8</v>
      </c>
      <c r="E18" s="26">
        <v>21</v>
      </c>
      <c r="F18" s="6">
        <f t="shared" si="1"/>
        <v>0.27586206896551724</v>
      </c>
    </row>
    <row r="19" spans="2:6" x14ac:dyDescent="0.2">
      <c r="B19" s="90" t="s">
        <v>3</v>
      </c>
      <c r="C19" s="5">
        <v>2013</v>
      </c>
      <c r="D19" s="26">
        <v>2</v>
      </c>
      <c r="E19" s="26">
        <v>8</v>
      </c>
      <c r="F19" s="6">
        <f t="shared" si="1"/>
        <v>0.2</v>
      </c>
    </row>
    <row r="20" spans="2:6" x14ac:dyDescent="0.2">
      <c r="B20" s="90"/>
      <c r="C20" s="5">
        <v>2014</v>
      </c>
      <c r="D20" s="26">
        <v>2</v>
      </c>
      <c r="E20" s="26">
        <v>10</v>
      </c>
      <c r="F20" s="6">
        <f t="shared" si="1"/>
        <v>0.16666666666666666</v>
      </c>
    </row>
    <row r="21" spans="2:6" x14ac:dyDescent="0.2">
      <c r="B21" s="90"/>
      <c r="C21" s="5">
        <v>2015</v>
      </c>
      <c r="D21" s="26">
        <v>2</v>
      </c>
      <c r="E21" s="26">
        <v>10</v>
      </c>
      <c r="F21" s="6">
        <f t="shared" si="1"/>
        <v>0.16666666666666666</v>
      </c>
    </row>
    <row r="22" spans="2:6" x14ac:dyDescent="0.2">
      <c r="B22" s="90" t="s">
        <v>4</v>
      </c>
      <c r="C22" s="5">
        <v>2013</v>
      </c>
      <c r="D22" s="26">
        <v>0</v>
      </c>
      <c r="E22" s="26">
        <v>7</v>
      </c>
      <c r="F22" s="6">
        <f t="shared" si="1"/>
        <v>0</v>
      </c>
    </row>
    <row r="23" spans="2:6" x14ac:dyDescent="0.2">
      <c r="B23" s="90"/>
      <c r="C23" s="5">
        <v>2014</v>
      </c>
      <c r="D23" s="26">
        <v>0</v>
      </c>
      <c r="E23" s="26">
        <v>7</v>
      </c>
      <c r="F23" s="6">
        <f t="shared" si="1"/>
        <v>0</v>
      </c>
    </row>
    <row r="24" spans="2:6" x14ac:dyDescent="0.2">
      <c r="B24" s="90"/>
      <c r="C24" s="5">
        <v>2015</v>
      </c>
      <c r="D24" s="26">
        <v>0</v>
      </c>
      <c r="E24" s="26">
        <v>7</v>
      </c>
      <c r="F24" s="6">
        <f t="shared" si="1"/>
        <v>0</v>
      </c>
    </row>
    <row r="28" spans="2:6" x14ac:dyDescent="0.2">
      <c r="B28" s="5"/>
      <c r="C28" s="5"/>
      <c r="D28" s="5" t="s">
        <v>15</v>
      </c>
    </row>
    <row r="29" spans="2:6" x14ac:dyDescent="0.2">
      <c r="B29" s="96" t="s">
        <v>61</v>
      </c>
      <c r="C29" s="5">
        <v>2013</v>
      </c>
      <c r="D29" s="26">
        <f t="shared" ref="D29:D31" si="2">D7+E7</f>
        <v>4</v>
      </c>
    </row>
    <row r="30" spans="2:6" x14ac:dyDescent="0.2">
      <c r="B30" s="90"/>
      <c r="C30" s="5">
        <v>2014</v>
      </c>
      <c r="D30" s="26">
        <f t="shared" si="2"/>
        <v>5</v>
      </c>
    </row>
    <row r="31" spans="2:6" x14ac:dyDescent="0.2">
      <c r="B31" s="90"/>
      <c r="C31" s="5">
        <v>2015</v>
      </c>
      <c r="D31" s="26">
        <f t="shared" si="2"/>
        <v>5</v>
      </c>
    </row>
    <row r="32" spans="2:6" x14ac:dyDescent="0.2">
      <c r="B32" s="96" t="s">
        <v>60</v>
      </c>
      <c r="C32" s="5">
        <v>2013</v>
      </c>
      <c r="D32" s="26">
        <f>D10+E10</f>
        <v>106</v>
      </c>
    </row>
    <row r="33" spans="2:4" x14ac:dyDescent="0.2">
      <c r="B33" s="90"/>
      <c r="C33" s="5">
        <v>2014</v>
      </c>
      <c r="D33" s="26">
        <f t="shared" ref="D33:D46" si="3">D11+E11</f>
        <v>120</v>
      </c>
    </row>
    <row r="34" spans="2:4" x14ac:dyDescent="0.2">
      <c r="B34" s="90"/>
      <c r="C34" s="5">
        <v>2015</v>
      </c>
      <c r="D34" s="26">
        <f t="shared" si="3"/>
        <v>120</v>
      </c>
    </row>
    <row r="35" spans="2:4" x14ac:dyDescent="0.2">
      <c r="B35" s="90" t="s">
        <v>2</v>
      </c>
      <c r="C35" s="5">
        <v>2013</v>
      </c>
      <c r="D35" s="26">
        <f t="shared" si="3"/>
        <v>47</v>
      </c>
    </row>
    <row r="36" spans="2:4" x14ac:dyDescent="0.2">
      <c r="B36" s="90"/>
      <c r="C36" s="5">
        <v>2014</v>
      </c>
      <c r="D36" s="26">
        <f t="shared" si="3"/>
        <v>48</v>
      </c>
    </row>
    <row r="37" spans="2:4" x14ac:dyDescent="0.2">
      <c r="B37" s="90"/>
      <c r="C37" s="5">
        <v>2015</v>
      </c>
      <c r="D37" s="26">
        <f t="shared" si="3"/>
        <v>49</v>
      </c>
    </row>
    <row r="38" spans="2:4" x14ac:dyDescent="0.2">
      <c r="B38" s="95" t="s">
        <v>16</v>
      </c>
      <c r="C38" s="5">
        <v>2013</v>
      </c>
      <c r="D38" s="26">
        <f t="shared" si="3"/>
        <v>26</v>
      </c>
    </row>
    <row r="39" spans="2:4" x14ac:dyDescent="0.2">
      <c r="B39" s="95"/>
      <c r="C39" s="5">
        <v>2014</v>
      </c>
      <c r="D39" s="26">
        <f t="shared" si="3"/>
        <v>27</v>
      </c>
    </row>
    <row r="40" spans="2:4" x14ac:dyDescent="0.2">
      <c r="B40" s="95"/>
      <c r="C40" s="5">
        <v>2015</v>
      </c>
      <c r="D40" s="26">
        <f t="shared" si="3"/>
        <v>29</v>
      </c>
    </row>
    <row r="41" spans="2:4" x14ac:dyDescent="0.2">
      <c r="B41" s="90" t="s">
        <v>3</v>
      </c>
      <c r="C41" s="5">
        <v>2013</v>
      </c>
      <c r="D41" s="26">
        <f t="shared" si="3"/>
        <v>10</v>
      </c>
    </row>
    <row r="42" spans="2:4" x14ac:dyDescent="0.2">
      <c r="B42" s="90"/>
      <c r="C42" s="5">
        <v>2014</v>
      </c>
      <c r="D42" s="26">
        <f t="shared" si="3"/>
        <v>12</v>
      </c>
    </row>
    <row r="43" spans="2:4" x14ac:dyDescent="0.2">
      <c r="B43" s="90"/>
      <c r="C43" s="5">
        <v>2015</v>
      </c>
      <c r="D43" s="26">
        <f t="shared" si="3"/>
        <v>12</v>
      </c>
    </row>
    <row r="44" spans="2:4" x14ac:dyDescent="0.2">
      <c r="B44" s="90" t="s">
        <v>4</v>
      </c>
      <c r="C44" s="5">
        <v>2013</v>
      </c>
      <c r="D44" s="26">
        <f t="shared" si="3"/>
        <v>7</v>
      </c>
    </row>
    <row r="45" spans="2:4" x14ac:dyDescent="0.2">
      <c r="B45" s="90"/>
      <c r="C45" s="5">
        <v>2014</v>
      </c>
      <c r="D45" s="26">
        <f t="shared" si="3"/>
        <v>7</v>
      </c>
    </row>
    <row r="46" spans="2:4" x14ac:dyDescent="0.2">
      <c r="B46" s="90"/>
      <c r="C46" s="5">
        <v>2015</v>
      </c>
      <c r="D46" s="26">
        <f t="shared" si="3"/>
        <v>7</v>
      </c>
    </row>
  </sheetData>
  <mergeCells count="13">
    <mergeCell ref="B29:B31"/>
    <mergeCell ref="B22:B24"/>
    <mergeCell ref="B2:F2"/>
    <mergeCell ref="B10:B12"/>
    <mergeCell ref="B13:B15"/>
    <mergeCell ref="B16:B18"/>
    <mergeCell ref="B19:B21"/>
    <mergeCell ref="B7:B9"/>
    <mergeCell ref="B32:B34"/>
    <mergeCell ref="B35:B37"/>
    <mergeCell ref="B38:B40"/>
    <mergeCell ref="B41:B43"/>
    <mergeCell ref="B44:B4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workbookViewId="0">
      <selection activeCell="O4" sqref="O4"/>
    </sheetView>
  </sheetViews>
  <sheetFormatPr defaultRowHeight="15" x14ac:dyDescent="0.25"/>
  <cols>
    <col min="2" max="2" width="10.7109375" customWidth="1"/>
    <col min="3" max="3" width="37.28515625" bestFit="1" customWidth="1"/>
  </cols>
  <sheetData>
    <row r="2" spans="2:11" ht="15.75" x14ac:dyDescent="0.25">
      <c r="B2" s="94" t="s">
        <v>98</v>
      </c>
      <c r="C2" s="94"/>
      <c r="D2" s="94"/>
      <c r="E2" s="94"/>
      <c r="F2" s="94"/>
    </row>
    <row r="3" spans="2:11" ht="15.75" x14ac:dyDescent="0.25">
      <c r="B3" s="63"/>
      <c r="C3" s="63"/>
      <c r="D3" s="63"/>
      <c r="E3" s="63"/>
      <c r="F3" s="63"/>
    </row>
    <row r="4" spans="2:11" ht="15.75" customHeight="1" x14ac:dyDescent="0.25">
      <c r="B4" s="97" t="s">
        <v>107</v>
      </c>
      <c r="C4" s="97"/>
      <c r="D4" s="97"/>
      <c r="E4" s="97"/>
      <c r="F4" s="97"/>
      <c r="G4" s="97"/>
      <c r="H4" s="97"/>
      <c r="I4" s="97"/>
      <c r="J4" s="97"/>
      <c r="K4" s="97"/>
    </row>
    <row r="5" spans="2:11" ht="15" customHeight="1" x14ac:dyDescent="0.25">
      <c r="B5" s="97"/>
      <c r="C5" s="97"/>
      <c r="D5" s="97"/>
      <c r="E5" s="97"/>
      <c r="F5" s="97"/>
      <c r="G5" s="97"/>
      <c r="H5" s="97"/>
      <c r="I5" s="97"/>
      <c r="J5" s="97"/>
      <c r="K5" s="97"/>
    </row>
    <row r="6" spans="2:11" x14ac:dyDescent="0.25">
      <c r="B6" s="97"/>
      <c r="C6" s="97"/>
      <c r="D6" s="97"/>
      <c r="E6" s="97"/>
      <c r="F6" s="97"/>
      <c r="G6" s="97"/>
      <c r="H6" s="97"/>
      <c r="I6" s="97"/>
      <c r="J6" s="97"/>
      <c r="K6" s="97"/>
    </row>
    <row r="9" spans="2:11" x14ac:dyDescent="0.25">
      <c r="B9" s="65"/>
      <c r="C9" s="65"/>
      <c r="D9" s="65" t="s">
        <v>1</v>
      </c>
      <c r="E9" s="65" t="s">
        <v>0</v>
      </c>
      <c r="F9" s="65" t="s">
        <v>15</v>
      </c>
    </row>
    <row r="10" spans="2:11" x14ac:dyDescent="0.25">
      <c r="B10" s="89" t="s">
        <v>99</v>
      </c>
      <c r="C10" s="65" t="s">
        <v>100</v>
      </c>
      <c r="D10" s="65">
        <v>10</v>
      </c>
      <c r="E10" s="65">
        <v>2</v>
      </c>
      <c r="F10" s="65">
        <f>SUM(D10:E10)</f>
        <v>12</v>
      </c>
    </row>
    <row r="11" spans="2:11" x14ac:dyDescent="0.25">
      <c r="B11" s="89"/>
      <c r="C11" s="65" t="s">
        <v>101</v>
      </c>
      <c r="D11" s="65">
        <v>5</v>
      </c>
      <c r="E11" s="65">
        <v>2</v>
      </c>
      <c r="F11" s="65">
        <f t="shared" ref="F11:F21" si="0">SUM(D11:E11)</f>
        <v>7</v>
      </c>
    </row>
    <row r="12" spans="2:11" x14ac:dyDescent="0.25">
      <c r="B12" s="89"/>
      <c r="C12" s="65" t="s">
        <v>66</v>
      </c>
      <c r="D12" s="65">
        <v>0</v>
      </c>
      <c r="E12" s="65">
        <v>1</v>
      </c>
      <c r="F12" s="65">
        <f t="shared" si="0"/>
        <v>1</v>
      </c>
    </row>
    <row r="13" spans="2:11" x14ac:dyDescent="0.25">
      <c r="B13" s="89" t="s">
        <v>102</v>
      </c>
      <c r="C13" s="65" t="s">
        <v>61</v>
      </c>
      <c r="D13" s="65">
        <v>4</v>
      </c>
      <c r="E13" s="65">
        <v>3</v>
      </c>
      <c r="F13" s="65">
        <f t="shared" si="0"/>
        <v>7</v>
      </c>
    </row>
    <row r="14" spans="2:11" x14ac:dyDescent="0.25">
      <c r="B14" s="89"/>
      <c r="C14" s="65" t="s">
        <v>103</v>
      </c>
      <c r="D14" s="65">
        <v>25</v>
      </c>
      <c r="E14" s="65">
        <v>32</v>
      </c>
      <c r="F14" s="65">
        <f t="shared" si="0"/>
        <v>57</v>
      </c>
    </row>
    <row r="15" spans="2:11" x14ac:dyDescent="0.25">
      <c r="B15" s="89"/>
      <c r="C15" s="65" t="s">
        <v>104</v>
      </c>
      <c r="D15" s="65">
        <v>16</v>
      </c>
      <c r="E15" s="65">
        <v>26</v>
      </c>
      <c r="F15" s="65">
        <f t="shared" si="0"/>
        <v>42</v>
      </c>
    </row>
    <row r="16" spans="2:11" x14ac:dyDescent="0.25">
      <c r="B16" s="89"/>
      <c r="C16" s="65" t="s">
        <v>64</v>
      </c>
      <c r="D16" s="65">
        <v>4</v>
      </c>
      <c r="E16" s="65">
        <v>9</v>
      </c>
      <c r="F16" s="65">
        <f t="shared" si="0"/>
        <v>13</v>
      </c>
    </row>
    <row r="17" spans="2:6" x14ac:dyDescent="0.25">
      <c r="B17" s="89"/>
      <c r="C17" s="65" t="s">
        <v>105</v>
      </c>
      <c r="D17" s="65">
        <v>0</v>
      </c>
      <c r="E17" s="65">
        <v>3</v>
      </c>
      <c r="F17" s="65">
        <f t="shared" si="0"/>
        <v>3</v>
      </c>
    </row>
    <row r="18" spans="2:6" x14ac:dyDescent="0.25">
      <c r="B18" s="98" t="s">
        <v>106</v>
      </c>
      <c r="C18" s="65" t="s">
        <v>2</v>
      </c>
      <c r="D18" s="65">
        <v>9</v>
      </c>
      <c r="E18" s="65">
        <v>15</v>
      </c>
      <c r="F18" s="65">
        <f t="shared" si="0"/>
        <v>24</v>
      </c>
    </row>
    <row r="19" spans="2:6" x14ac:dyDescent="0.25">
      <c r="B19" s="99"/>
      <c r="C19" s="65" t="s">
        <v>16</v>
      </c>
      <c r="D19" s="65">
        <v>5</v>
      </c>
      <c r="E19" s="65">
        <v>11</v>
      </c>
      <c r="F19" s="65">
        <f t="shared" si="0"/>
        <v>16</v>
      </c>
    </row>
    <row r="20" spans="2:6" x14ac:dyDescent="0.25">
      <c r="B20" s="99"/>
      <c r="C20" s="65" t="s">
        <v>3</v>
      </c>
      <c r="D20" s="65">
        <v>1</v>
      </c>
      <c r="E20" s="65">
        <v>9</v>
      </c>
      <c r="F20" s="65">
        <f t="shared" si="0"/>
        <v>10</v>
      </c>
    </row>
    <row r="21" spans="2:6" x14ac:dyDescent="0.25">
      <c r="B21" s="100"/>
      <c r="C21" s="65" t="s">
        <v>4</v>
      </c>
      <c r="D21" s="65">
        <v>1</v>
      </c>
      <c r="E21" s="65">
        <v>15</v>
      </c>
      <c r="F21" s="65">
        <f t="shared" si="0"/>
        <v>16</v>
      </c>
    </row>
    <row r="26" spans="2:6" x14ac:dyDescent="0.25">
      <c r="B26" s="65"/>
      <c r="C26" s="65"/>
      <c r="D26" s="65" t="s">
        <v>1</v>
      </c>
      <c r="E26" s="65" t="s">
        <v>0</v>
      </c>
    </row>
    <row r="27" spans="2:6" x14ac:dyDescent="0.25">
      <c r="B27" s="89" t="s">
        <v>99</v>
      </c>
      <c r="C27" s="65" t="s">
        <v>100</v>
      </c>
      <c r="D27" s="69">
        <f>D10/F10</f>
        <v>0.83333333333333337</v>
      </c>
      <c r="E27" s="69">
        <f>E10/F10</f>
        <v>0.16666666666666666</v>
      </c>
    </row>
    <row r="28" spans="2:6" x14ac:dyDescent="0.25">
      <c r="B28" s="89"/>
      <c r="C28" s="65" t="s">
        <v>101</v>
      </c>
      <c r="D28" s="69">
        <f t="shared" ref="D28:D38" si="1">D11/F11</f>
        <v>0.7142857142857143</v>
      </c>
      <c r="E28" s="69">
        <f t="shared" ref="E28:E38" si="2">E11/F11</f>
        <v>0.2857142857142857</v>
      </c>
    </row>
    <row r="29" spans="2:6" x14ac:dyDescent="0.25">
      <c r="B29" s="89"/>
      <c r="C29" s="65" t="s">
        <v>66</v>
      </c>
      <c r="D29" s="69">
        <f t="shared" si="1"/>
        <v>0</v>
      </c>
      <c r="E29" s="69">
        <f t="shared" si="2"/>
        <v>1</v>
      </c>
    </row>
    <row r="30" spans="2:6" x14ac:dyDescent="0.25">
      <c r="B30" s="89" t="s">
        <v>102</v>
      </c>
      <c r="C30" s="65" t="s">
        <v>61</v>
      </c>
      <c r="D30" s="69">
        <f t="shared" si="1"/>
        <v>0.5714285714285714</v>
      </c>
      <c r="E30" s="69">
        <f t="shared" si="2"/>
        <v>0.42857142857142855</v>
      </c>
    </row>
    <row r="31" spans="2:6" x14ac:dyDescent="0.25">
      <c r="B31" s="89"/>
      <c r="C31" s="65" t="s">
        <v>103</v>
      </c>
      <c r="D31" s="69">
        <f t="shared" si="1"/>
        <v>0.43859649122807015</v>
      </c>
      <c r="E31" s="69">
        <f t="shared" si="2"/>
        <v>0.56140350877192979</v>
      </c>
    </row>
    <row r="32" spans="2:6" x14ac:dyDescent="0.25">
      <c r="B32" s="89"/>
      <c r="C32" s="65" t="s">
        <v>104</v>
      </c>
      <c r="D32" s="69">
        <f t="shared" si="1"/>
        <v>0.38095238095238093</v>
      </c>
      <c r="E32" s="69">
        <f t="shared" si="2"/>
        <v>0.61904761904761907</v>
      </c>
    </row>
    <row r="33" spans="2:5" x14ac:dyDescent="0.25">
      <c r="B33" s="89"/>
      <c r="C33" s="65" t="s">
        <v>64</v>
      </c>
      <c r="D33" s="69">
        <f t="shared" si="1"/>
        <v>0.30769230769230771</v>
      </c>
      <c r="E33" s="69">
        <f t="shared" si="2"/>
        <v>0.69230769230769229</v>
      </c>
    </row>
    <row r="34" spans="2:5" x14ac:dyDescent="0.25">
      <c r="B34" s="89"/>
      <c r="C34" s="65" t="s">
        <v>105</v>
      </c>
      <c r="D34" s="69">
        <f t="shared" si="1"/>
        <v>0</v>
      </c>
      <c r="E34" s="69">
        <f t="shared" si="2"/>
        <v>1</v>
      </c>
    </row>
    <row r="35" spans="2:5" x14ac:dyDescent="0.25">
      <c r="B35" s="98" t="s">
        <v>106</v>
      </c>
      <c r="C35" s="65" t="s">
        <v>2</v>
      </c>
      <c r="D35" s="69">
        <f t="shared" si="1"/>
        <v>0.375</v>
      </c>
      <c r="E35" s="69">
        <f t="shared" si="2"/>
        <v>0.625</v>
      </c>
    </row>
    <row r="36" spans="2:5" x14ac:dyDescent="0.25">
      <c r="B36" s="99"/>
      <c r="C36" s="65" t="s">
        <v>16</v>
      </c>
      <c r="D36" s="69">
        <f t="shared" si="1"/>
        <v>0.3125</v>
      </c>
      <c r="E36" s="69">
        <f t="shared" si="2"/>
        <v>0.6875</v>
      </c>
    </row>
    <row r="37" spans="2:5" x14ac:dyDescent="0.25">
      <c r="B37" s="99"/>
      <c r="C37" s="65" t="s">
        <v>3</v>
      </c>
      <c r="D37" s="69">
        <f t="shared" si="1"/>
        <v>0.1</v>
      </c>
      <c r="E37" s="69">
        <f t="shared" si="2"/>
        <v>0.9</v>
      </c>
    </row>
    <row r="38" spans="2:5" x14ac:dyDescent="0.25">
      <c r="B38" s="100"/>
      <c r="C38" s="65" t="s">
        <v>4</v>
      </c>
      <c r="D38" s="69">
        <f t="shared" si="1"/>
        <v>6.25E-2</v>
      </c>
      <c r="E38" s="69">
        <f t="shared" si="2"/>
        <v>0.9375</v>
      </c>
    </row>
  </sheetData>
  <mergeCells count="8">
    <mergeCell ref="B30:B34"/>
    <mergeCell ref="B35:B38"/>
    <mergeCell ref="B2:F2"/>
    <mergeCell ref="B4:K6"/>
    <mergeCell ref="B10:B12"/>
    <mergeCell ref="B13:B17"/>
    <mergeCell ref="B18:B21"/>
    <mergeCell ref="B27:B2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Intro</vt:lpstr>
      <vt:lpstr>Students</vt:lpstr>
      <vt:lpstr>Student Recuirtment</vt:lpstr>
      <vt:lpstr>Degree Classification</vt:lpstr>
      <vt:lpstr>Pipeline snapshot</vt:lpstr>
      <vt:lpstr>Pipeline snapshot 2</vt:lpstr>
      <vt:lpstr>Pipeline over time</vt:lpstr>
      <vt:lpstr>Pipeline over time 2</vt:lpstr>
      <vt:lpstr>Job role pipeline</vt:lpstr>
      <vt:lpstr>Pipeline over time 3</vt:lpstr>
      <vt:lpstr>Clinical data</vt:lpstr>
      <vt:lpstr>Turnover</vt:lpstr>
      <vt:lpstr>Recruitment</vt:lpstr>
      <vt:lpstr>Interview panles</vt:lpstr>
      <vt:lpstr>Promotion</vt:lpstr>
      <vt:lpstr>Representation</vt:lpstr>
      <vt:lpstr>Maternity</vt:lpstr>
      <vt:lpstr>Survey</vt:lpstr>
    </vt:vector>
  </TitlesOfParts>
  <Company>UCL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Harriet Jones</dc:creator>
  <cp:lastModifiedBy>Harriet Jones</cp:lastModifiedBy>
  <cp:lastPrinted>2014-08-06T11:31:36Z</cp:lastPrinted>
  <dcterms:created xsi:type="dcterms:W3CDTF">2013-03-11T14:09:25Z</dcterms:created>
  <dcterms:modified xsi:type="dcterms:W3CDTF">2015-05-22T12:58:55Z</dcterms:modified>
</cp:coreProperties>
</file>