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80" windowWidth="1504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<sst xmlns="http://schemas.openxmlformats.org/spreadsheetml/2006/main" count="27" uniqueCount="26">
  <si>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Proportion</t>
  </si>
  <si>
    <t>Confidence</t>
  </si>
  <si>
    <t>A</t>
  </si>
  <si>
    <t>B</t>
  </si>
  <si>
    <t>C</t>
  </si>
  <si>
    <t>interval</t>
  </si>
  <si>
    <t>Percentage</t>
  </si>
  <si>
    <t>Confidence interval</t>
  </si>
  <si>
    <t>required:</t>
  </si>
  <si>
    <t>Enter numbers with feature ( r1 and r2) and total number in each sample (n1 and n2) in columns below. (Note: r1 &lt;= n1 and r2 &lt;= n2)</t>
  </si>
  <si>
    <t>r1</t>
  </si>
  <si>
    <t>n1</t>
  </si>
  <si>
    <t>r2</t>
  </si>
  <si>
    <t>n2</t>
  </si>
  <si>
    <t>A2</t>
  </si>
  <si>
    <t>B2</t>
  </si>
  <si>
    <t>C2</t>
  </si>
  <si>
    <t>for difference</t>
  </si>
  <si>
    <t>p2</t>
  </si>
  <si>
    <t>(Confidence</t>
  </si>
  <si>
    <t>interval)</t>
  </si>
  <si>
    <t>1st sample</t>
  </si>
  <si>
    <t>(Confidence interval)</t>
  </si>
  <si>
    <t>2nd sample</t>
  </si>
  <si>
    <t>Difference</t>
  </si>
  <si>
    <t>Exact method of calculating confidence interval for the difference between two proportions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</si>
</sst>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4" max="4" width="0" style="0" hidden="1" customWidth="1"/>
    <col min="8" max="8" width="0" style="0" hidden="1" customWidth="1"/>
    <col min="11" max="12" width="0" style="0" hidden="1" customWidth="1"/>
    <col min="14" max="16" width="0" style="0" hidden="1" customWidth="1"/>
    <col min="17" max="17" width="10.140625" style="0" customWidth="1"/>
    <col min="23" max="23" width="0" style="0" hidden="1" customWidth="1"/>
    <col min="27" max="27" width="9.8515625" style="0" customWidth="1"/>
  </cols>
  <sheetData>
    <row r="1" ht="12.75">
      <c r="A1" t="s">
        <v>25</v>
      </c>
    </row>
    <row r="4" ht="12.75">
      <c r="A4" t="s">
        <v>9</v>
      </c>
    </row>
    <row r="6" spans="1:28" ht="12.75">
      <c r="A6" t="s">
        <v>10</v>
      </c>
      <c r="B6" t="s">
        <v>11</v>
      </c>
      <c r="E6" t="s">
        <v>12</v>
      </c>
      <c r="F6" t="s">
        <v>13</v>
      </c>
      <c r="I6" t="s">
        <v>7</v>
      </c>
      <c r="M6" t="s">
        <v>0</v>
      </c>
      <c r="N6" s="2" t="s">
        <v>2</v>
      </c>
      <c r="O6" s="2" t="s">
        <v>3</v>
      </c>
      <c r="P6" s="2" t="s">
        <v>4</v>
      </c>
      <c r="Q6" t="s">
        <v>19</v>
      </c>
      <c r="R6" t="s">
        <v>20</v>
      </c>
      <c r="T6" t="s">
        <v>0</v>
      </c>
      <c r="U6" t="s">
        <v>22</v>
      </c>
      <c r="W6" t="s">
        <v>6</v>
      </c>
      <c r="Y6" t="s">
        <v>24</v>
      </c>
      <c r="AA6" t="s">
        <v>1</v>
      </c>
      <c r="AB6" t="s">
        <v>5</v>
      </c>
    </row>
    <row r="7" spans="4:27" ht="12.75">
      <c r="D7" t="s">
        <v>14</v>
      </c>
      <c r="H7" t="s">
        <v>15</v>
      </c>
      <c r="I7" t="s">
        <v>8</v>
      </c>
      <c r="K7" t="s">
        <v>16</v>
      </c>
      <c r="M7" t="s">
        <v>21</v>
      </c>
      <c r="N7" s="2"/>
      <c r="O7" s="2"/>
      <c r="P7" s="2"/>
      <c r="T7" t="s">
        <v>23</v>
      </c>
      <c r="W7" t="s">
        <v>18</v>
      </c>
      <c r="AA7" t="s">
        <v>17</v>
      </c>
    </row>
    <row r="8" spans="1:28" ht="12.75">
      <c r="A8">
        <v>0</v>
      </c>
      <c r="B8">
        <v>52</v>
      </c>
      <c r="D8" s="2">
        <f aca="true" t="shared" si="0" ref="D8:D28">(2*E8)+(L8*L8)</f>
        <v>19.841458820694122</v>
      </c>
      <c r="E8">
        <v>8</v>
      </c>
      <c r="F8">
        <v>54</v>
      </c>
      <c r="H8" s="2">
        <f aca="true" t="shared" si="1" ref="H8:H28">L8*SQRT((L8*L8)+((4*E8*(F8-E8))/F8))</f>
        <v>10.930330635353997</v>
      </c>
      <c r="I8">
        <v>95</v>
      </c>
      <c r="K8" s="2">
        <f aca="true" t="shared" si="2" ref="K8:K28">2*(F8+(L8*L8))</f>
        <v>115.68291764138824</v>
      </c>
      <c r="L8" s="2">
        <f>NORMSINV(1-(((100-I8)/100)*0.5))</f>
        <v>1.9599639845400536</v>
      </c>
      <c r="M8" s="3">
        <f>A8/B8</f>
        <v>0</v>
      </c>
      <c r="N8" s="2">
        <f aca="true" t="shared" si="3" ref="N8:N28">(2*A8)+(L8*L8)</f>
        <v>3.8414588206941236</v>
      </c>
      <c r="O8" s="2">
        <f aca="true" t="shared" si="4" ref="O8:O28">L8*SQRT((L8*L8)+((4*A8*(B8-A8))/B8))</f>
        <v>3.8414588206941236</v>
      </c>
      <c r="P8" s="2">
        <f aca="true" t="shared" si="5" ref="P8:P28">2*(B8+(L8*L8))</f>
        <v>111.68291764138824</v>
      </c>
      <c r="Q8" s="3">
        <f aca="true" t="shared" si="6" ref="Q8:Q28">(N8-O8)/P8</f>
        <v>0</v>
      </c>
      <c r="R8" s="3">
        <f aca="true" t="shared" si="7" ref="R8:R28">(N8+O8)/P8</f>
        <v>0.0687922361238623</v>
      </c>
      <c r="S8" s="3"/>
      <c r="T8" s="3">
        <f>E8/F8</f>
        <v>0.14814814814814814</v>
      </c>
      <c r="U8" s="3">
        <f aca="true" t="shared" si="8" ref="U8:U28">(D8-H8)/K8</f>
        <v>0.07703063137605343</v>
      </c>
      <c r="V8" s="3">
        <f aca="true" t="shared" si="9" ref="V8:V28">(D8+H8)/K8</f>
        <v>0.2660011528360588</v>
      </c>
      <c r="W8" s="3">
        <f aca="true" t="shared" si="10" ref="W8:W28">E8/F8</f>
        <v>0.14814814814814814</v>
      </c>
      <c r="X8" s="3"/>
      <c r="Y8" s="3">
        <f>M8-T8</f>
        <v>-0.14814814814814814</v>
      </c>
      <c r="Z8" s="1"/>
      <c r="AA8" s="3">
        <f aca="true" t="shared" si="11" ref="AA8:AA28">(M8-W8)-SQRT(((M8-Q8)*(M8-Q8))+((V8-W8)*(V8-W8)))</f>
        <v>-0.2660011528360588</v>
      </c>
      <c r="AB8" s="3">
        <f aca="true" t="shared" si="12" ref="AB8:AB28">M8-W8+SQRT(((W8-U8)*(W8-U8))+((R8-M8)*(R8-M8)))</f>
        <v>-0.04920335069648624</v>
      </c>
    </row>
    <row r="9" spans="1:28" ht="12.75">
      <c r="A9">
        <v>0</v>
      </c>
      <c r="B9">
        <v>52</v>
      </c>
      <c r="D9" s="2">
        <f t="shared" si="0"/>
        <v>19.841458820694122</v>
      </c>
      <c r="E9">
        <v>8</v>
      </c>
      <c r="F9">
        <v>54</v>
      </c>
      <c r="H9" s="2">
        <f t="shared" si="1"/>
        <v>10.930330635353997</v>
      </c>
      <c r="I9">
        <v>95</v>
      </c>
      <c r="K9" s="2">
        <f t="shared" si="2"/>
        <v>115.68291764138824</v>
      </c>
      <c r="L9" s="2">
        <f aca="true" t="shared" si="13" ref="L9:L28">NORMSINV(1-(((100-I9)/100)*0.5))</f>
        <v>1.9599639845400536</v>
      </c>
      <c r="M9" s="3">
        <f aca="true" t="shared" si="14" ref="M9:M28">A9/B9</f>
        <v>0</v>
      </c>
      <c r="N9" s="2">
        <f t="shared" si="3"/>
        <v>3.8414588206941236</v>
      </c>
      <c r="O9" s="2">
        <f t="shared" si="4"/>
        <v>3.8414588206941236</v>
      </c>
      <c r="P9" s="2">
        <f t="shared" si="5"/>
        <v>111.68291764138824</v>
      </c>
      <c r="Q9" s="3">
        <f t="shared" si="6"/>
        <v>0</v>
      </c>
      <c r="R9" s="3">
        <f t="shared" si="7"/>
        <v>0.0687922361238623</v>
      </c>
      <c r="S9" s="3"/>
      <c r="T9" s="3">
        <f aca="true" t="shared" si="15" ref="T9:T28">E9/F9</f>
        <v>0.14814814814814814</v>
      </c>
      <c r="U9" s="3">
        <f t="shared" si="8"/>
        <v>0.07703063137605343</v>
      </c>
      <c r="V9" s="3">
        <f t="shared" si="9"/>
        <v>0.2660011528360588</v>
      </c>
      <c r="W9" s="3">
        <f t="shared" si="10"/>
        <v>0.14814814814814814</v>
      </c>
      <c r="X9" s="3"/>
      <c r="Y9" s="3">
        <f aca="true" t="shared" si="16" ref="Y9:Y28">M9-T9</f>
        <v>-0.14814814814814814</v>
      </c>
      <c r="Z9" s="1"/>
      <c r="AA9" s="3">
        <f t="shared" si="11"/>
        <v>-0.2660011528360588</v>
      </c>
      <c r="AB9" s="3">
        <f t="shared" si="12"/>
        <v>-0.04920335069648624</v>
      </c>
    </row>
    <row r="10" spans="1:28" ht="12.75">
      <c r="A10">
        <v>0</v>
      </c>
      <c r="B10">
        <v>52</v>
      </c>
      <c r="D10" s="2">
        <f t="shared" si="0"/>
        <v>16.454936423119573</v>
      </c>
      <c r="E10">
        <v>8</v>
      </c>
      <c r="F10">
        <v>54</v>
      </c>
      <c r="H10" s="2">
        <f t="shared" si="1"/>
        <v>3.5508023112216964</v>
      </c>
      <c r="I10">
        <v>50</v>
      </c>
      <c r="K10" s="2">
        <f t="shared" si="2"/>
        <v>108.90987284623914</v>
      </c>
      <c r="L10" s="2">
        <f t="shared" si="13"/>
        <v>0.6744897501960819</v>
      </c>
      <c r="M10" s="3">
        <f t="shared" si="14"/>
        <v>0</v>
      </c>
      <c r="N10" s="2">
        <f t="shared" si="3"/>
        <v>0.454936423119573</v>
      </c>
      <c r="O10" s="2">
        <f t="shared" si="4"/>
        <v>0.454936423119573</v>
      </c>
      <c r="P10" s="2">
        <f t="shared" si="5"/>
        <v>104.90987284623914</v>
      </c>
      <c r="Q10" s="3">
        <f t="shared" si="6"/>
        <v>0</v>
      </c>
      <c r="R10" s="3">
        <f t="shared" si="7"/>
        <v>0.008672900095615391</v>
      </c>
      <c r="S10" s="3"/>
      <c r="T10" s="3">
        <f t="shared" si="15"/>
        <v>0.14814814814814814</v>
      </c>
      <c r="U10" s="3">
        <f t="shared" si="8"/>
        <v>0.1184845209590517</v>
      </c>
      <c r="V10" s="3">
        <f t="shared" si="9"/>
        <v>0.18369077303566153</v>
      </c>
      <c r="W10" s="3">
        <f t="shared" si="10"/>
        <v>0.14814814814814814</v>
      </c>
      <c r="X10" s="3"/>
      <c r="Y10" s="3">
        <f t="shared" si="16"/>
        <v>-0.14814814814814814</v>
      </c>
      <c r="Z10" s="1"/>
      <c r="AA10" s="3">
        <f t="shared" si="11"/>
        <v>-0.18369077303566153</v>
      </c>
      <c r="AB10" s="3">
        <f t="shared" si="12"/>
        <v>-0.11724264743901502</v>
      </c>
    </row>
    <row r="11" spans="1:28" ht="12.75">
      <c r="A11">
        <v>12</v>
      </c>
      <c r="B11">
        <v>39</v>
      </c>
      <c r="D11" s="2">
        <f t="shared" si="0"/>
        <v>17.841458820694122</v>
      </c>
      <c r="E11">
        <v>7</v>
      </c>
      <c r="F11">
        <v>38</v>
      </c>
      <c r="H11" s="2">
        <f t="shared" si="1"/>
        <v>10.124416655663191</v>
      </c>
      <c r="I11">
        <v>95</v>
      </c>
      <c r="K11" s="2">
        <f t="shared" si="2"/>
        <v>83.68291764138824</v>
      </c>
      <c r="L11" s="2">
        <f t="shared" si="13"/>
        <v>1.9599639845400536</v>
      </c>
      <c r="M11" s="3">
        <f t="shared" si="14"/>
        <v>0.3076923076923077</v>
      </c>
      <c r="N11" s="2">
        <f t="shared" si="3"/>
        <v>27.841458820694122</v>
      </c>
      <c r="O11" s="2">
        <f t="shared" si="4"/>
        <v>11.93362633280756</v>
      </c>
      <c r="P11" s="2">
        <f t="shared" si="5"/>
        <v>85.68291764138824</v>
      </c>
      <c r="Q11" s="3">
        <f t="shared" si="6"/>
        <v>0.18565932306911137</v>
      </c>
      <c r="R11" s="3">
        <f t="shared" si="7"/>
        <v>0.46421254374149296</v>
      </c>
      <c r="S11" s="3"/>
      <c r="T11" s="3">
        <f t="shared" si="15"/>
        <v>0.18421052631578946</v>
      </c>
      <c r="U11" s="3">
        <f t="shared" si="8"/>
        <v>0.09221765185221271</v>
      </c>
      <c r="V11" s="3">
        <f t="shared" si="9"/>
        <v>0.3341885807113139</v>
      </c>
      <c r="W11" s="3">
        <f t="shared" si="10"/>
        <v>0.18421052631578946</v>
      </c>
      <c r="X11" s="3"/>
      <c r="Y11" s="3">
        <f t="shared" si="16"/>
        <v>0.12348178137651825</v>
      </c>
      <c r="Z11" s="1"/>
      <c r="AA11" s="3">
        <f t="shared" si="11"/>
        <v>-0.06987143462029977</v>
      </c>
      <c r="AB11" s="3">
        <f t="shared" si="12"/>
        <v>0.3050341794465081</v>
      </c>
    </row>
    <row r="12" spans="1:28" ht="12.75">
      <c r="A12">
        <v>0</v>
      </c>
      <c r="B12">
        <v>12</v>
      </c>
      <c r="D12" s="2">
        <f t="shared" si="0"/>
        <v>3.8414588206941236</v>
      </c>
      <c r="F12">
        <v>1</v>
      </c>
      <c r="H12" s="2">
        <f t="shared" si="1"/>
        <v>3.8414588206941236</v>
      </c>
      <c r="I12">
        <v>95</v>
      </c>
      <c r="K12" s="2">
        <f t="shared" si="2"/>
        <v>9.682917641388247</v>
      </c>
      <c r="L12" s="2">
        <f t="shared" si="13"/>
        <v>1.9599639845400536</v>
      </c>
      <c r="M12" s="3">
        <f t="shared" si="14"/>
        <v>0</v>
      </c>
      <c r="N12" s="2">
        <f t="shared" si="3"/>
        <v>3.8414588206941236</v>
      </c>
      <c r="O12" s="2">
        <f t="shared" si="4"/>
        <v>3.8414588206941236</v>
      </c>
      <c r="P12" s="2">
        <f t="shared" si="5"/>
        <v>31.682917641388247</v>
      </c>
      <c r="Q12" s="3">
        <f t="shared" si="6"/>
        <v>0</v>
      </c>
      <c r="R12" s="3">
        <f t="shared" si="7"/>
        <v>0.2424940066552408</v>
      </c>
      <c r="S12" s="3"/>
      <c r="T12" s="3">
        <f t="shared" si="15"/>
        <v>0</v>
      </c>
      <c r="U12" s="3">
        <f t="shared" si="8"/>
        <v>0</v>
      </c>
      <c r="V12" s="3">
        <f t="shared" si="9"/>
        <v>0.7934506856227626</v>
      </c>
      <c r="W12" s="3">
        <f t="shared" si="10"/>
        <v>0</v>
      </c>
      <c r="X12" s="3"/>
      <c r="Y12" s="3">
        <f t="shared" si="16"/>
        <v>0</v>
      </c>
      <c r="Z12" s="1"/>
      <c r="AA12" s="3">
        <f t="shared" si="11"/>
        <v>-0.7934506856227626</v>
      </c>
      <c r="AB12" s="3">
        <f t="shared" si="12"/>
        <v>0.2424940066552408</v>
      </c>
    </row>
    <row r="13" spans="1:28" ht="12.75">
      <c r="A13">
        <v>4</v>
      </c>
      <c r="B13">
        <v>15</v>
      </c>
      <c r="D13" s="2">
        <f t="shared" si="0"/>
        <v>2.7055434540954106</v>
      </c>
      <c r="F13">
        <v>1</v>
      </c>
      <c r="H13" s="2">
        <f t="shared" si="1"/>
        <v>2.7055434540954106</v>
      </c>
      <c r="I13">
        <v>90</v>
      </c>
      <c r="K13" s="2">
        <f t="shared" si="2"/>
        <v>7.411086908190821</v>
      </c>
      <c r="L13" s="2">
        <f t="shared" si="13"/>
        <v>1.6448536269514715</v>
      </c>
      <c r="M13" s="3">
        <f t="shared" si="14"/>
        <v>0.26666666666666666</v>
      </c>
      <c r="N13" s="2">
        <f t="shared" si="3"/>
        <v>10.70554345409541</v>
      </c>
      <c r="O13" s="2">
        <f t="shared" si="4"/>
        <v>6.25020068291555</v>
      </c>
      <c r="P13" s="2">
        <f t="shared" si="5"/>
        <v>35.411086908190825</v>
      </c>
      <c r="Q13" s="3">
        <f t="shared" si="6"/>
        <v>0.12581773563548282</v>
      </c>
      <c r="R13" s="3">
        <f t="shared" si="7"/>
        <v>0.47882585984924914</v>
      </c>
      <c r="S13" s="3"/>
      <c r="T13" s="3">
        <f t="shared" si="15"/>
        <v>0</v>
      </c>
      <c r="U13" s="3">
        <f t="shared" si="8"/>
        <v>0</v>
      </c>
      <c r="V13" s="3">
        <f t="shared" si="9"/>
        <v>0.7301340512159457</v>
      </c>
      <c r="W13" s="3">
        <f t="shared" si="10"/>
        <v>0</v>
      </c>
      <c r="X13" s="3"/>
      <c r="Y13" s="3">
        <f t="shared" si="16"/>
        <v>0.26666666666666666</v>
      </c>
      <c r="Z13" s="1"/>
      <c r="AA13" s="3">
        <f t="shared" si="11"/>
        <v>-0.4769287570131973</v>
      </c>
      <c r="AB13" s="3">
        <f t="shared" si="12"/>
        <v>0.47882585984924914</v>
      </c>
    </row>
    <row r="14" spans="1:28" ht="12.75">
      <c r="A14">
        <v>4</v>
      </c>
      <c r="B14">
        <v>15</v>
      </c>
      <c r="D14" s="2">
        <f t="shared" si="0"/>
        <v>1.6423744151498167</v>
      </c>
      <c r="F14">
        <v>1</v>
      </c>
      <c r="H14" s="2">
        <f t="shared" si="1"/>
        <v>1.6423744151498167</v>
      </c>
      <c r="I14">
        <v>80</v>
      </c>
      <c r="K14" s="2">
        <f t="shared" si="2"/>
        <v>5.284748830299634</v>
      </c>
      <c r="L14" s="2">
        <f t="shared" si="13"/>
        <v>1.2815515655446006</v>
      </c>
      <c r="M14" s="3">
        <f t="shared" si="14"/>
        <v>0.26666666666666666</v>
      </c>
      <c r="N14" s="2">
        <f t="shared" si="3"/>
        <v>9.642374415149817</v>
      </c>
      <c r="O14" s="2">
        <f t="shared" si="4"/>
        <v>4.6869947931088936</v>
      </c>
      <c r="P14" s="2">
        <f t="shared" si="5"/>
        <v>33.284748830299634</v>
      </c>
      <c r="Q14" s="3">
        <f t="shared" si="6"/>
        <v>0.14887838413039076</v>
      </c>
      <c r="R14" s="3">
        <f t="shared" si="7"/>
        <v>0.43050855757741097</v>
      </c>
      <c r="S14" s="3"/>
      <c r="T14" s="3">
        <f t="shared" si="15"/>
        <v>0</v>
      </c>
      <c r="U14" s="3">
        <f t="shared" si="8"/>
        <v>0</v>
      </c>
      <c r="V14" s="3">
        <f t="shared" si="9"/>
        <v>0.6215524967746472</v>
      </c>
      <c r="W14" s="3">
        <f t="shared" si="10"/>
        <v>0</v>
      </c>
      <c r="X14" s="3"/>
      <c r="Y14" s="3">
        <f t="shared" si="16"/>
        <v>0.26666666666666666</v>
      </c>
      <c r="Z14" s="1"/>
      <c r="AA14" s="3">
        <f t="shared" si="11"/>
        <v>-0.3659482128213544</v>
      </c>
      <c r="AB14" s="3">
        <f t="shared" si="12"/>
        <v>0.43050855757741097</v>
      </c>
    </row>
    <row r="15" spans="1:28" ht="12.75">
      <c r="A15">
        <v>8</v>
      </c>
      <c r="B15">
        <v>30</v>
      </c>
      <c r="D15" s="2">
        <f t="shared" si="0"/>
        <v>3.8414588206941236</v>
      </c>
      <c r="F15">
        <v>1</v>
      </c>
      <c r="H15" s="2">
        <f t="shared" si="1"/>
        <v>3.8414588206941236</v>
      </c>
      <c r="I15">
        <v>95</v>
      </c>
      <c r="K15" s="2">
        <f t="shared" si="2"/>
        <v>9.682917641388247</v>
      </c>
      <c r="L15" s="2">
        <f t="shared" si="13"/>
        <v>1.9599639845400536</v>
      </c>
      <c r="M15" s="3">
        <f t="shared" si="14"/>
        <v>0.26666666666666666</v>
      </c>
      <c r="N15" s="2">
        <f t="shared" si="3"/>
        <v>19.841458820694122</v>
      </c>
      <c r="O15" s="2">
        <f t="shared" si="4"/>
        <v>10.242218486736363</v>
      </c>
      <c r="P15" s="2">
        <f t="shared" si="5"/>
        <v>67.68291764138824</v>
      </c>
      <c r="Q15" s="3">
        <f t="shared" si="6"/>
        <v>0.14182663319596323</v>
      </c>
      <c r="R15" s="3">
        <f t="shared" si="7"/>
        <v>0.4444796169518888</v>
      </c>
      <c r="S15" s="3"/>
      <c r="T15" s="3">
        <f t="shared" si="15"/>
        <v>0</v>
      </c>
      <c r="U15" s="3">
        <f t="shared" si="8"/>
        <v>0</v>
      </c>
      <c r="V15" s="3">
        <f t="shared" si="9"/>
        <v>0.7934506856227626</v>
      </c>
      <c r="W15" s="3">
        <f t="shared" si="10"/>
        <v>0</v>
      </c>
      <c r="X15" s="3"/>
      <c r="Y15" s="3">
        <f t="shared" si="16"/>
        <v>0.26666666666666666</v>
      </c>
      <c r="Z15" s="1"/>
      <c r="AA15" s="3">
        <f t="shared" si="11"/>
        <v>-0.5365450267692533</v>
      </c>
      <c r="AB15" s="3">
        <f t="shared" si="12"/>
        <v>0.4444796169518888</v>
      </c>
    </row>
    <row r="16" spans="1:28" ht="12.75">
      <c r="A16">
        <v>12</v>
      </c>
      <c r="B16">
        <v>12</v>
      </c>
      <c r="D16" s="2">
        <f t="shared" si="0"/>
        <v>3.8414588206941236</v>
      </c>
      <c r="F16">
        <v>1</v>
      </c>
      <c r="H16" s="2">
        <f t="shared" si="1"/>
        <v>3.8414588206941236</v>
      </c>
      <c r="I16">
        <v>95</v>
      </c>
      <c r="K16" s="2">
        <f t="shared" si="2"/>
        <v>9.682917641388247</v>
      </c>
      <c r="L16" s="2">
        <f t="shared" si="13"/>
        <v>1.9599639845400536</v>
      </c>
      <c r="M16" s="3">
        <f t="shared" si="14"/>
        <v>1</v>
      </c>
      <c r="N16" s="2">
        <f t="shared" si="3"/>
        <v>27.841458820694122</v>
      </c>
      <c r="O16" s="2">
        <f t="shared" si="4"/>
        <v>3.8414588206941236</v>
      </c>
      <c r="P16" s="2">
        <f t="shared" si="5"/>
        <v>31.682917641388247</v>
      </c>
      <c r="Q16" s="3">
        <f t="shared" si="6"/>
        <v>0.7575059933447592</v>
      </c>
      <c r="R16" s="3">
        <f t="shared" si="7"/>
        <v>0.9999999999999999</v>
      </c>
      <c r="S16" s="3"/>
      <c r="T16" s="3">
        <f t="shared" si="15"/>
        <v>0</v>
      </c>
      <c r="U16" s="3">
        <f t="shared" si="8"/>
        <v>0</v>
      </c>
      <c r="V16" s="3">
        <f t="shared" si="9"/>
        <v>0.7934506856227626</v>
      </c>
      <c r="W16" s="3">
        <f t="shared" si="10"/>
        <v>0</v>
      </c>
      <c r="X16" s="3"/>
      <c r="Y16" s="3">
        <f t="shared" si="16"/>
        <v>1</v>
      </c>
      <c r="Z16" s="1"/>
      <c r="AA16" s="3">
        <f t="shared" si="11"/>
        <v>0.17032094531744146</v>
      </c>
      <c r="AB16" s="3">
        <f t="shared" si="12"/>
        <v>1</v>
      </c>
    </row>
    <row r="17" spans="2:28" ht="12.75">
      <c r="B17">
        <v>1</v>
      </c>
      <c r="D17" s="2">
        <f t="shared" si="0"/>
        <v>0</v>
      </c>
      <c r="F17">
        <v>1</v>
      </c>
      <c r="H17" s="2">
        <f t="shared" si="1"/>
        <v>0</v>
      </c>
      <c r="K17" s="2">
        <f t="shared" si="2"/>
        <v>2</v>
      </c>
      <c r="L17" s="2">
        <f t="shared" si="13"/>
        <v>0</v>
      </c>
      <c r="M17" s="3">
        <f t="shared" si="14"/>
        <v>0</v>
      </c>
      <c r="N17" s="2">
        <f t="shared" si="3"/>
        <v>0</v>
      </c>
      <c r="O17" s="2">
        <f t="shared" si="4"/>
        <v>0</v>
      </c>
      <c r="P17" s="2">
        <f t="shared" si="5"/>
        <v>2</v>
      </c>
      <c r="Q17" s="3">
        <f t="shared" si="6"/>
        <v>0</v>
      </c>
      <c r="R17" s="3">
        <f t="shared" si="7"/>
        <v>0</v>
      </c>
      <c r="S17" s="3"/>
      <c r="T17" s="3">
        <f t="shared" si="15"/>
        <v>0</v>
      </c>
      <c r="U17" s="3">
        <f t="shared" si="8"/>
        <v>0</v>
      </c>
      <c r="V17" s="3">
        <f t="shared" si="9"/>
        <v>0</v>
      </c>
      <c r="W17" s="3">
        <f t="shared" si="10"/>
        <v>0</v>
      </c>
      <c r="X17" s="3"/>
      <c r="Y17" s="3">
        <f t="shared" si="16"/>
        <v>0</v>
      </c>
      <c r="Z17" s="1"/>
      <c r="AA17" s="3">
        <f t="shared" si="11"/>
        <v>0</v>
      </c>
      <c r="AB17" s="3">
        <f t="shared" si="12"/>
        <v>0</v>
      </c>
    </row>
    <row r="18" spans="2:28" ht="12.75">
      <c r="B18">
        <v>1</v>
      </c>
      <c r="D18" s="2">
        <f t="shared" si="0"/>
        <v>0</v>
      </c>
      <c r="F18">
        <v>1</v>
      </c>
      <c r="H18" s="2">
        <f t="shared" si="1"/>
        <v>0</v>
      </c>
      <c r="K18" s="2">
        <f t="shared" si="2"/>
        <v>2</v>
      </c>
      <c r="L18" s="2">
        <f t="shared" si="13"/>
        <v>0</v>
      </c>
      <c r="M18" s="3">
        <f t="shared" si="14"/>
        <v>0</v>
      </c>
      <c r="N18" s="2">
        <f t="shared" si="3"/>
        <v>0</v>
      </c>
      <c r="O18" s="2">
        <f t="shared" si="4"/>
        <v>0</v>
      </c>
      <c r="P18" s="2">
        <f t="shared" si="5"/>
        <v>2</v>
      </c>
      <c r="Q18" s="3">
        <f t="shared" si="6"/>
        <v>0</v>
      </c>
      <c r="R18" s="3">
        <f t="shared" si="7"/>
        <v>0</v>
      </c>
      <c r="S18" s="3"/>
      <c r="T18" s="3">
        <f t="shared" si="15"/>
        <v>0</v>
      </c>
      <c r="U18" s="3">
        <f t="shared" si="8"/>
        <v>0</v>
      </c>
      <c r="V18" s="3">
        <f t="shared" si="9"/>
        <v>0</v>
      </c>
      <c r="W18" s="3">
        <f t="shared" si="10"/>
        <v>0</v>
      </c>
      <c r="X18" s="3"/>
      <c r="Y18" s="3">
        <f t="shared" si="16"/>
        <v>0</v>
      </c>
      <c r="Z18" s="1"/>
      <c r="AA18" s="3">
        <f t="shared" si="11"/>
        <v>0</v>
      </c>
      <c r="AB18" s="3">
        <f t="shared" si="12"/>
        <v>0</v>
      </c>
    </row>
    <row r="19" spans="2:28" ht="12.75">
      <c r="B19">
        <v>1</v>
      </c>
      <c r="D19" s="2">
        <f t="shared" si="0"/>
        <v>0</v>
      </c>
      <c r="F19">
        <v>1</v>
      </c>
      <c r="H19" s="2">
        <f t="shared" si="1"/>
        <v>0</v>
      </c>
      <c r="K19" s="2">
        <f t="shared" si="2"/>
        <v>2</v>
      </c>
      <c r="L19" s="2">
        <f t="shared" si="13"/>
        <v>0</v>
      </c>
      <c r="M19" s="3">
        <f t="shared" si="14"/>
        <v>0</v>
      </c>
      <c r="N19" s="2">
        <f t="shared" si="3"/>
        <v>0</v>
      </c>
      <c r="O19" s="2">
        <f t="shared" si="4"/>
        <v>0</v>
      </c>
      <c r="P19" s="2">
        <f t="shared" si="5"/>
        <v>2</v>
      </c>
      <c r="Q19" s="3">
        <f t="shared" si="6"/>
        <v>0</v>
      </c>
      <c r="R19" s="3">
        <f t="shared" si="7"/>
        <v>0</v>
      </c>
      <c r="S19" s="3"/>
      <c r="T19" s="3">
        <f t="shared" si="15"/>
        <v>0</v>
      </c>
      <c r="U19" s="3">
        <f t="shared" si="8"/>
        <v>0</v>
      </c>
      <c r="V19" s="3">
        <f t="shared" si="9"/>
        <v>0</v>
      </c>
      <c r="W19" s="3">
        <f t="shared" si="10"/>
        <v>0</v>
      </c>
      <c r="X19" s="3"/>
      <c r="Y19" s="3">
        <f t="shared" si="16"/>
        <v>0</v>
      </c>
      <c r="Z19" s="1"/>
      <c r="AA19" s="3">
        <f t="shared" si="11"/>
        <v>0</v>
      </c>
      <c r="AB19" s="3">
        <f t="shared" si="12"/>
        <v>0</v>
      </c>
    </row>
    <row r="20" spans="2:28" ht="12.75">
      <c r="B20">
        <v>1</v>
      </c>
      <c r="D20" s="2">
        <f t="shared" si="0"/>
        <v>0</v>
      </c>
      <c r="F20">
        <v>1</v>
      </c>
      <c r="H20" s="2">
        <f t="shared" si="1"/>
        <v>0</v>
      </c>
      <c r="K20" s="2">
        <f t="shared" si="2"/>
        <v>2</v>
      </c>
      <c r="L20" s="2">
        <f t="shared" si="13"/>
        <v>0</v>
      </c>
      <c r="M20" s="3">
        <f t="shared" si="14"/>
        <v>0</v>
      </c>
      <c r="N20" s="2">
        <f t="shared" si="3"/>
        <v>0</v>
      </c>
      <c r="O20" s="2">
        <f t="shared" si="4"/>
        <v>0</v>
      </c>
      <c r="P20" s="2">
        <f t="shared" si="5"/>
        <v>2</v>
      </c>
      <c r="Q20" s="3">
        <f t="shared" si="6"/>
        <v>0</v>
      </c>
      <c r="R20" s="3">
        <f t="shared" si="7"/>
        <v>0</v>
      </c>
      <c r="S20" s="3"/>
      <c r="T20" s="3">
        <f t="shared" si="15"/>
        <v>0</v>
      </c>
      <c r="U20" s="3">
        <f t="shared" si="8"/>
        <v>0</v>
      </c>
      <c r="V20" s="3">
        <f t="shared" si="9"/>
        <v>0</v>
      </c>
      <c r="W20" s="3">
        <f t="shared" si="10"/>
        <v>0</v>
      </c>
      <c r="X20" s="3"/>
      <c r="Y20" s="3">
        <f t="shared" si="16"/>
        <v>0</v>
      </c>
      <c r="Z20" s="1"/>
      <c r="AA20" s="3">
        <f t="shared" si="11"/>
        <v>0</v>
      </c>
      <c r="AB20" s="3">
        <f t="shared" si="12"/>
        <v>0</v>
      </c>
    </row>
    <row r="21" spans="2:28" ht="12.75">
      <c r="B21">
        <v>1</v>
      </c>
      <c r="D21" s="2">
        <f t="shared" si="0"/>
        <v>0</v>
      </c>
      <c r="F21">
        <v>1</v>
      </c>
      <c r="H21" s="2">
        <f t="shared" si="1"/>
        <v>0</v>
      </c>
      <c r="K21" s="2">
        <f t="shared" si="2"/>
        <v>2</v>
      </c>
      <c r="L21" s="2">
        <f t="shared" si="13"/>
        <v>0</v>
      </c>
      <c r="M21" s="3">
        <f t="shared" si="14"/>
        <v>0</v>
      </c>
      <c r="N21" s="2">
        <f t="shared" si="3"/>
        <v>0</v>
      </c>
      <c r="O21" s="2">
        <f t="shared" si="4"/>
        <v>0</v>
      </c>
      <c r="P21" s="2">
        <f t="shared" si="5"/>
        <v>2</v>
      </c>
      <c r="Q21" s="3">
        <f t="shared" si="6"/>
        <v>0</v>
      </c>
      <c r="R21" s="3">
        <f t="shared" si="7"/>
        <v>0</v>
      </c>
      <c r="S21" s="3"/>
      <c r="T21" s="3">
        <f t="shared" si="15"/>
        <v>0</v>
      </c>
      <c r="U21" s="3">
        <f t="shared" si="8"/>
        <v>0</v>
      </c>
      <c r="V21" s="3">
        <f t="shared" si="9"/>
        <v>0</v>
      </c>
      <c r="W21" s="3">
        <f t="shared" si="10"/>
        <v>0</v>
      </c>
      <c r="X21" s="3"/>
      <c r="Y21" s="3">
        <f t="shared" si="16"/>
        <v>0</v>
      </c>
      <c r="Z21" s="1"/>
      <c r="AA21" s="3">
        <f t="shared" si="11"/>
        <v>0</v>
      </c>
      <c r="AB21" s="3">
        <f t="shared" si="12"/>
        <v>0</v>
      </c>
    </row>
    <row r="22" spans="2:28" ht="12.75">
      <c r="B22">
        <v>1</v>
      </c>
      <c r="D22" s="2">
        <f t="shared" si="0"/>
        <v>0</v>
      </c>
      <c r="F22">
        <v>1</v>
      </c>
      <c r="H22" s="2">
        <f t="shared" si="1"/>
        <v>0</v>
      </c>
      <c r="K22" s="2">
        <f t="shared" si="2"/>
        <v>2</v>
      </c>
      <c r="L22" s="2">
        <f t="shared" si="13"/>
        <v>0</v>
      </c>
      <c r="M22" s="3">
        <f t="shared" si="14"/>
        <v>0</v>
      </c>
      <c r="N22" s="2">
        <f t="shared" si="3"/>
        <v>0</v>
      </c>
      <c r="O22" s="2">
        <f t="shared" si="4"/>
        <v>0</v>
      </c>
      <c r="P22" s="2">
        <f t="shared" si="5"/>
        <v>2</v>
      </c>
      <c r="Q22" s="3">
        <f t="shared" si="6"/>
        <v>0</v>
      </c>
      <c r="R22" s="3">
        <f t="shared" si="7"/>
        <v>0</v>
      </c>
      <c r="S22" s="3"/>
      <c r="T22" s="3">
        <f t="shared" si="15"/>
        <v>0</v>
      </c>
      <c r="U22" s="3">
        <f t="shared" si="8"/>
        <v>0</v>
      </c>
      <c r="V22" s="3">
        <f t="shared" si="9"/>
        <v>0</v>
      </c>
      <c r="W22" s="3">
        <f t="shared" si="10"/>
        <v>0</v>
      </c>
      <c r="X22" s="3"/>
      <c r="Y22" s="3">
        <f t="shared" si="16"/>
        <v>0</v>
      </c>
      <c r="Z22" s="1"/>
      <c r="AA22" s="3">
        <f t="shared" si="11"/>
        <v>0</v>
      </c>
      <c r="AB22" s="3">
        <f t="shared" si="12"/>
        <v>0</v>
      </c>
    </row>
    <row r="23" spans="2:28" ht="12.75">
      <c r="B23">
        <v>1</v>
      </c>
      <c r="D23" s="2">
        <f t="shared" si="0"/>
        <v>0</v>
      </c>
      <c r="F23">
        <v>11</v>
      </c>
      <c r="H23" s="2">
        <f t="shared" si="1"/>
        <v>0</v>
      </c>
      <c r="K23" s="2">
        <f t="shared" si="2"/>
        <v>22</v>
      </c>
      <c r="L23" s="2">
        <f t="shared" si="13"/>
        <v>0</v>
      </c>
      <c r="M23" s="3">
        <f t="shared" si="14"/>
        <v>0</v>
      </c>
      <c r="N23" s="2">
        <f t="shared" si="3"/>
        <v>0</v>
      </c>
      <c r="O23" s="2">
        <f t="shared" si="4"/>
        <v>0</v>
      </c>
      <c r="P23" s="2">
        <f t="shared" si="5"/>
        <v>2</v>
      </c>
      <c r="Q23" s="3">
        <f t="shared" si="6"/>
        <v>0</v>
      </c>
      <c r="R23" s="3">
        <f t="shared" si="7"/>
        <v>0</v>
      </c>
      <c r="S23" s="3"/>
      <c r="T23" s="3">
        <f t="shared" si="15"/>
        <v>0</v>
      </c>
      <c r="U23" s="3">
        <f t="shared" si="8"/>
        <v>0</v>
      </c>
      <c r="V23" s="3">
        <f t="shared" si="9"/>
        <v>0</v>
      </c>
      <c r="W23" s="3">
        <f t="shared" si="10"/>
        <v>0</v>
      </c>
      <c r="X23" s="3"/>
      <c r="Y23" s="3">
        <f t="shared" si="16"/>
        <v>0</v>
      </c>
      <c r="Z23" s="1"/>
      <c r="AA23" s="3">
        <f t="shared" si="11"/>
        <v>0</v>
      </c>
      <c r="AB23" s="3">
        <f t="shared" si="12"/>
        <v>0</v>
      </c>
    </row>
    <row r="24" spans="2:28" ht="12.75">
      <c r="B24">
        <v>1</v>
      </c>
      <c r="D24" s="2">
        <f t="shared" si="0"/>
        <v>0</v>
      </c>
      <c r="F24">
        <v>1</v>
      </c>
      <c r="H24" s="2">
        <f t="shared" si="1"/>
        <v>0</v>
      </c>
      <c r="K24" s="2">
        <f t="shared" si="2"/>
        <v>2</v>
      </c>
      <c r="L24" s="2">
        <f t="shared" si="13"/>
        <v>0</v>
      </c>
      <c r="M24" s="3">
        <f t="shared" si="14"/>
        <v>0</v>
      </c>
      <c r="N24" s="2">
        <f t="shared" si="3"/>
        <v>0</v>
      </c>
      <c r="O24" s="2">
        <f t="shared" si="4"/>
        <v>0</v>
      </c>
      <c r="P24" s="2">
        <f t="shared" si="5"/>
        <v>2</v>
      </c>
      <c r="Q24" s="3">
        <f t="shared" si="6"/>
        <v>0</v>
      </c>
      <c r="R24" s="3">
        <f t="shared" si="7"/>
        <v>0</v>
      </c>
      <c r="S24" s="3"/>
      <c r="T24" s="3">
        <f t="shared" si="15"/>
        <v>0</v>
      </c>
      <c r="U24" s="3">
        <f t="shared" si="8"/>
        <v>0</v>
      </c>
      <c r="V24" s="3">
        <f t="shared" si="9"/>
        <v>0</v>
      </c>
      <c r="W24" s="3">
        <f t="shared" si="10"/>
        <v>0</v>
      </c>
      <c r="X24" s="3"/>
      <c r="Y24" s="3">
        <f t="shared" si="16"/>
        <v>0</v>
      </c>
      <c r="Z24" s="1"/>
      <c r="AA24" s="3">
        <f t="shared" si="11"/>
        <v>0</v>
      </c>
      <c r="AB24" s="3">
        <f t="shared" si="12"/>
        <v>0</v>
      </c>
    </row>
    <row r="25" spans="2:28" ht="12.75">
      <c r="B25">
        <v>1</v>
      </c>
      <c r="D25" s="2">
        <f t="shared" si="0"/>
        <v>0</v>
      </c>
      <c r="F25">
        <v>1</v>
      </c>
      <c r="H25" s="2">
        <f t="shared" si="1"/>
        <v>0</v>
      </c>
      <c r="K25" s="2">
        <f t="shared" si="2"/>
        <v>2</v>
      </c>
      <c r="L25" s="2">
        <f t="shared" si="13"/>
        <v>0</v>
      </c>
      <c r="M25" s="3">
        <f t="shared" si="14"/>
        <v>0</v>
      </c>
      <c r="N25" s="2">
        <f t="shared" si="3"/>
        <v>0</v>
      </c>
      <c r="O25" s="2">
        <f t="shared" si="4"/>
        <v>0</v>
      </c>
      <c r="P25" s="2">
        <f t="shared" si="5"/>
        <v>2</v>
      </c>
      <c r="Q25" s="3">
        <f t="shared" si="6"/>
        <v>0</v>
      </c>
      <c r="R25" s="3">
        <f t="shared" si="7"/>
        <v>0</v>
      </c>
      <c r="S25" s="3"/>
      <c r="T25" s="3">
        <f t="shared" si="15"/>
        <v>0</v>
      </c>
      <c r="U25" s="3">
        <f t="shared" si="8"/>
        <v>0</v>
      </c>
      <c r="V25" s="3">
        <f t="shared" si="9"/>
        <v>0</v>
      </c>
      <c r="W25" s="3">
        <f t="shared" si="10"/>
        <v>0</v>
      </c>
      <c r="X25" s="3"/>
      <c r="Y25" s="3">
        <f t="shared" si="16"/>
        <v>0</v>
      </c>
      <c r="Z25" s="1"/>
      <c r="AA25" s="3">
        <f t="shared" si="11"/>
        <v>0</v>
      </c>
      <c r="AB25" s="3">
        <f t="shared" si="12"/>
        <v>0</v>
      </c>
    </row>
    <row r="26" spans="2:28" ht="12.75">
      <c r="B26">
        <v>1</v>
      </c>
      <c r="D26" s="2">
        <f t="shared" si="0"/>
        <v>0</v>
      </c>
      <c r="F26">
        <v>1</v>
      </c>
      <c r="H26" s="2">
        <f t="shared" si="1"/>
        <v>0</v>
      </c>
      <c r="K26" s="2">
        <f t="shared" si="2"/>
        <v>2</v>
      </c>
      <c r="L26" s="2">
        <f t="shared" si="13"/>
        <v>0</v>
      </c>
      <c r="M26" s="3">
        <f t="shared" si="14"/>
        <v>0</v>
      </c>
      <c r="N26" s="2">
        <f t="shared" si="3"/>
        <v>0</v>
      </c>
      <c r="O26" s="2">
        <f t="shared" si="4"/>
        <v>0</v>
      </c>
      <c r="P26" s="2">
        <f t="shared" si="5"/>
        <v>2</v>
      </c>
      <c r="Q26" s="3">
        <f t="shared" si="6"/>
        <v>0</v>
      </c>
      <c r="R26" s="3">
        <f t="shared" si="7"/>
        <v>0</v>
      </c>
      <c r="S26" s="3"/>
      <c r="T26" s="3">
        <f t="shared" si="15"/>
        <v>0</v>
      </c>
      <c r="U26" s="3">
        <f t="shared" si="8"/>
        <v>0</v>
      </c>
      <c r="V26" s="3">
        <f t="shared" si="9"/>
        <v>0</v>
      </c>
      <c r="W26" s="3">
        <f t="shared" si="10"/>
        <v>0</v>
      </c>
      <c r="X26" s="3"/>
      <c r="Y26" s="3">
        <f t="shared" si="16"/>
        <v>0</v>
      </c>
      <c r="Z26" s="1"/>
      <c r="AA26" s="3">
        <f t="shared" si="11"/>
        <v>0</v>
      </c>
      <c r="AB26" s="3">
        <f t="shared" si="12"/>
        <v>0</v>
      </c>
    </row>
    <row r="27" spans="2:28" ht="12.75">
      <c r="B27">
        <v>1</v>
      </c>
      <c r="D27" s="2">
        <f t="shared" si="0"/>
        <v>0</v>
      </c>
      <c r="F27">
        <v>1</v>
      </c>
      <c r="H27" s="2">
        <f t="shared" si="1"/>
        <v>0</v>
      </c>
      <c r="K27" s="2">
        <f t="shared" si="2"/>
        <v>2</v>
      </c>
      <c r="L27" s="2">
        <f t="shared" si="13"/>
        <v>0</v>
      </c>
      <c r="M27" s="3">
        <f t="shared" si="14"/>
        <v>0</v>
      </c>
      <c r="N27" s="2">
        <f t="shared" si="3"/>
        <v>0</v>
      </c>
      <c r="O27" s="2">
        <f t="shared" si="4"/>
        <v>0</v>
      </c>
      <c r="P27" s="2">
        <f t="shared" si="5"/>
        <v>2</v>
      </c>
      <c r="Q27" s="3">
        <f t="shared" si="6"/>
        <v>0</v>
      </c>
      <c r="R27" s="3">
        <f t="shared" si="7"/>
        <v>0</v>
      </c>
      <c r="S27" s="3"/>
      <c r="T27" s="3">
        <f t="shared" si="15"/>
        <v>0</v>
      </c>
      <c r="U27" s="3">
        <f t="shared" si="8"/>
        <v>0</v>
      </c>
      <c r="V27" s="3">
        <f t="shared" si="9"/>
        <v>0</v>
      </c>
      <c r="W27" s="3">
        <f t="shared" si="10"/>
        <v>0</v>
      </c>
      <c r="X27" s="3"/>
      <c r="Y27" s="3">
        <f t="shared" si="16"/>
        <v>0</v>
      </c>
      <c r="Z27" s="1"/>
      <c r="AA27" s="3">
        <f t="shared" si="11"/>
        <v>0</v>
      </c>
      <c r="AB27" s="3">
        <f t="shared" si="12"/>
        <v>0</v>
      </c>
    </row>
    <row r="28" spans="2:28" ht="12.75">
      <c r="B28">
        <v>1</v>
      </c>
      <c r="D28" s="2">
        <f t="shared" si="0"/>
        <v>0</v>
      </c>
      <c r="F28">
        <v>1</v>
      </c>
      <c r="H28" s="2">
        <f t="shared" si="1"/>
        <v>0</v>
      </c>
      <c r="K28" s="2">
        <f t="shared" si="2"/>
        <v>2</v>
      </c>
      <c r="L28" s="2">
        <f t="shared" si="13"/>
        <v>0</v>
      </c>
      <c r="M28" s="3">
        <f t="shared" si="14"/>
        <v>0</v>
      </c>
      <c r="N28" s="2">
        <f t="shared" si="3"/>
        <v>0</v>
      </c>
      <c r="O28" s="2">
        <f t="shared" si="4"/>
        <v>0</v>
      </c>
      <c r="P28" s="2">
        <f t="shared" si="5"/>
        <v>2</v>
      </c>
      <c r="Q28" s="3">
        <f t="shared" si="6"/>
        <v>0</v>
      </c>
      <c r="R28" s="3">
        <f t="shared" si="7"/>
        <v>0</v>
      </c>
      <c r="S28" s="3"/>
      <c r="T28" s="3">
        <f t="shared" si="15"/>
        <v>0</v>
      </c>
      <c r="U28" s="3">
        <f t="shared" si="8"/>
        <v>0</v>
      </c>
      <c r="V28" s="3">
        <f t="shared" si="9"/>
        <v>0</v>
      </c>
      <c r="W28" s="3">
        <f t="shared" si="10"/>
        <v>0</v>
      </c>
      <c r="X28" s="3"/>
      <c r="Y28" s="3">
        <f t="shared" si="16"/>
        <v>0</v>
      </c>
      <c r="Z28" s="1"/>
      <c r="AA28" s="3">
        <f t="shared" si="11"/>
        <v>0</v>
      </c>
      <c r="AB28" s="3">
        <f t="shared" si="12"/>
        <v>0</v>
      </c>
    </row>
    <row r="29" spans="27:28" ht="12.75">
      <c r="AA29" s="3"/>
      <c r="AB29" s="3"/>
    </row>
  </sheetData>
  <sheetProtection/>
  <protectedRanges>
    <protectedRange sqref="E8:F28" name="Range3"/>
    <protectedRange sqref="B8:B28" name="Range2"/>
    <protectedRange sqref="A8:A27" name="Range1"/>
  </protectedRange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</dc:creator>
  <cp:keywords/>
  <dc:description/>
  <cp:lastModifiedBy>Dean Langan</cp:lastModifiedBy>
  <dcterms:created xsi:type="dcterms:W3CDTF">2004-10-22T07:58:07Z</dcterms:created>
  <dcterms:modified xsi:type="dcterms:W3CDTF">2017-03-08T20:35:48Z</dcterms:modified>
  <cp:category/>
  <cp:version/>
  <cp:contentType/>
  <cp:contentStatus/>
</cp:coreProperties>
</file>