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26" windowWidth="1512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<sst xmlns="http://schemas.openxmlformats.org/spreadsheetml/2006/main" count="25" uniqueCount="25">
  <si>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Enter power:</t>
  </si>
  <si>
    <t>Enter significance:</t>
  </si>
  <si>
    <t>F value:</t>
  </si>
  <si>
    <t>Enter difference</t>
  </si>
  <si>
    <t>to be detected:</t>
  </si>
  <si>
    <t>Sample size</t>
  </si>
  <si>
    <t>required in each</t>
  </si>
  <si>
    <t>group:</t>
  </si>
  <si>
    <t xml:space="preserve">Enter the lowest </t>
  </si>
  <si>
    <t>(Between 0 and 50)</t>
  </si>
  <si>
    <t>(Between 10 and 50)</t>
  </si>
  <si>
    <t>Enter sample</t>
  </si>
  <si>
    <t>Enter significance</t>
  </si>
  <si>
    <t>Enter difference to</t>
  </si>
  <si>
    <t xml:space="preserve">Enter estimate of </t>
  </si>
  <si>
    <t>Power to detect that difference:</t>
  </si>
  <si>
    <t>size in each group:</t>
  </si>
  <si>
    <t>level:</t>
  </si>
  <si>
    <t>sigval</t>
  </si>
  <si>
    <t>F</t>
  </si>
  <si>
    <t>v-val</t>
  </si>
  <si>
    <t>be detected (btwn 10 &amp; 50%):</t>
  </si>
  <si>
    <t>lowest proportion (btwn 10 &amp; 50%):</t>
  </si>
  <si>
    <t>expected percentage</t>
  </si>
  <si>
    <t>Detecting a difference between two percentages with specified power and significance: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</si>
</sst>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E11" sqref="E11"/>
    </sheetView>
  </sheetViews>
  <sheetFormatPr defaultColWidth="9.140625" defaultRowHeight="12.75"/>
  <sheetData>
    <row r="1" ht="12.75">
      <c r="A1" s="3" t="s">
        <v>24</v>
      </c>
    </row>
    <row r="4" spans="1:14" ht="12.75">
      <c r="A4" t="s">
        <v>0</v>
      </c>
      <c r="C4" t="s">
        <v>1</v>
      </c>
      <c r="F4" t="s">
        <v>2</v>
      </c>
      <c r="H4" t="s">
        <v>3</v>
      </c>
      <c r="K4" t="s">
        <v>8</v>
      </c>
      <c r="N4" t="s">
        <v>5</v>
      </c>
    </row>
    <row r="5" spans="8:14" ht="12.75">
      <c r="H5" t="s">
        <v>4</v>
      </c>
      <c r="K5" t="s">
        <v>23</v>
      </c>
      <c r="N5" t="s">
        <v>6</v>
      </c>
    </row>
    <row r="6" spans="8:14" ht="12.75">
      <c r="H6" t="s">
        <v>9</v>
      </c>
      <c r="K6" t="s">
        <v>10</v>
      </c>
      <c r="N6" t="s">
        <v>7</v>
      </c>
    </row>
    <row r="8" spans="1:14" ht="12.75">
      <c r="A8">
        <v>80</v>
      </c>
      <c r="C8">
        <v>0.05</v>
      </c>
      <c r="F8">
        <f aca="true" t="shared" si="0" ref="F8:F27">POWER(NORMSINV(A8/100)+ABS(NORMSINV(C8/2)),2)</f>
        <v>7.848879734349091</v>
      </c>
      <c r="H8">
        <v>10</v>
      </c>
      <c r="K8">
        <v>30</v>
      </c>
      <c r="N8">
        <f>INT(((F8*((K8*(100-K8))+((K8+H8)*(100-(K8+H8)))))/(H8*H8))+0.9999)</f>
        <v>354</v>
      </c>
    </row>
    <row r="9" spans="1:14" ht="12.75">
      <c r="A9">
        <v>75</v>
      </c>
      <c r="C9">
        <v>0.2</v>
      </c>
      <c r="F9">
        <f t="shared" si="0"/>
        <v>3.82609762888454</v>
      </c>
      <c r="H9">
        <v>3.4</v>
      </c>
      <c r="K9">
        <v>50</v>
      </c>
      <c r="N9">
        <f aca="true" t="shared" si="1" ref="N9:N27">INT(((F9*((K9*(100-K9))+((K9+H9)*(100-(K9+H9)))))/(H9*H9))+0.9999)</f>
        <v>1652</v>
      </c>
    </row>
    <row r="10" spans="1:14" ht="12.75">
      <c r="A10">
        <v>50</v>
      </c>
      <c r="C10">
        <v>0.025</v>
      </c>
      <c r="F10">
        <f t="shared" si="0"/>
        <v>5.0238861873148855</v>
      </c>
      <c r="H10">
        <v>5</v>
      </c>
      <c r="K10">
        <v>50</v>
      </c>
      <c r="N10">
        <f t="shared" si="1"/>
        <v>1000</v>
      </c>
    </row>
    <row r="11" spans="1:14" ht="12.75">
      <c r="A11">
        <v>99</v>
      </c>
      <c r="C11">
        <v>0.1</v>
      </c>
      <c r="F11">
        <f t="shared" si="0"/>
        <v>15.7704413614836</v>
      </c>
      <c r="H11">
        <v>5</v>
      </c>
      <c r="K11">
        <v>50</v>
      </c>
      <c r="N11">
        <f t="shared" si="1"/>
        <v>3139</v>
      </c>
    </row>
    <row r="12" spans="1:14" ht="12.75">
      <c r="A12">
        <v>80</v>
      </c>
      <c r="C12">
        <v>0.1</v>
      </c>
      <c r="F12">
        <f t="shared" si="0"/>
        <v>6.182557232019771</v>
      </c>
      <c r="H12">
        <v>5</v>
      </c>
      <c r="K12">
        <v>50</v>
      </c>
      <c r="N12">
        <f t="shared" si="1"/>
        <v>1231</v>
      </c>
    </row>
    <row r="13" spans="1:14" ht="12.75">
      <c r="A13">
        <v>80</v>
      </c>
      <c r="C13">
        <v>0.05</v>
      </c>
      <c r="F13">
        <f t="shared" si="0"/>
        <v>7.848879734349091</v>
      </c>
      <c r="H13">
        <v>5</v>
      </c>
      <c r="K13">
        <v>50</v>
      </c>
      <c r="N13">
        <f t="shared" si="1"/>
        <v>1562</v>
      </c>
    </row>
    <row r="14" spans="1:14" ht="12.75">
      <c r="A14">
        <v>80</v>
      </c>
      <c r="C14">
        <v>0.025</v>
      </c>
      <c r="F14">
        <f t="shared" si="0"/>
        <v>9.505036745196819</v>
      </c>
      <c r="H14">
        <v>5</v>
      </c>
      <c r="K14">
        <v>50</v>
      </c>
      <c r="N14">
        <f t="shared" si="1"/>
        <v>1892</v>
      </c>
    </row>
    <row r="15" spans="1:14" ht="12.75">
      <c r="A15">
        <v>80</v>
      </c>
      <c r="C15">
        <v>0.01</v>
      </c>
      <c r="F15">
        <f t="shared" si="0"/>
        <v>11.67896817367418</v>
      </c>
      <c r="H15">
        <v>5</v>
      </c>
      <c r="K15">
        <v>50</v>
      </c>
      <c r="N15">
        <f t="shared" si="1"/>
        <v>2325</v>
      </c>
    </row>
    <row r="16" spans="1:14" ht="12.75">
      <c r="A16">
        <v>90</v>
      </c>
      <c r="C16">
        <v>0.1</v>
      </c>
      <c r="F16">
        <f t="shared" si="0"/>
        <v>8.563847350667979</v>
      </c>
      <c r="H16">
        <v>5</v>
      </c>
      <c r="K16">
        <v>50</v>
      </c>
      <c r="N16">
        <f t="shared" si="1"/>
        <v>1705</v>
      </c>
    </row>
    <row r="17" spans="1:14" ht="12.75">
      <c r="A17">
        <v>90</v>
      </c>
      <c r="C17">
        <v>0.05</v>
      </c>
      <c r="F17">
        <f t="shared" si="0"/>
        <v>10.507423061440619</v>
      </c>
      <c r="H17">
        <v>5</v>
      </c>
      <c r="K17">
        <v>50</v>
      </c>
      <c r="N17">
        <f t="shared" si="1"/>
        <v>2091</v>
      </c>
    </row>
    <row r="18" spans="1:14" ht="12.75">
      <c r="A18">
        <v>90</v>
      </c>
      <c r="C18">
        <v>0.025</v>
      </c>
      <c r="F18">
        <f t="shared" si="0"/>
        <v>12.41120695162081</v>
      </c>
      <c r="H18">
        <v>5</v>
      </c>
      <c r="K18">
        <v>50</v>
      </c>
      <c r="N18">
        <f t="shared" si="1"/>
        <v>2470</v>
      </c>
    </row>
    <row r="19" spans="1:14" ht="12.75">
      <c r="A19">
        <v>90</v>
      </c>
      <c r="C19">
        <v>0.01</v>
      </c>
      <c r="F19">
        <f t="shared" si="0"/>
        <v>14.879387169248528</v>
      </c>
      <c r="H19">
        <v>5</v>
      </c>
      <c r="K19">
        <v>50</v>
      </c>
      <c r="N19">
        <f t="shared" si="1"/>
        <v>2961</v>
      </c>
    </row>
    <row r="20" spans="1:14" ht="12.75">
      <c r="A20">
        <v>95</v>
      </c>
      <c r="C20">
        <v>0.1</v>
      </c>
      <c r="F20">
        <f t="shared" si="0"/>
        <v>10.822173816381648</v>
      </c>
      <c r="H20">
        <v>5</v>
      </c>
      <c r="K20">
        <v>50</v>
      </c>
      <c r="N20">
        <f t="shared" si="1"/>
        <v>2154</v>
      </c>
    </row>
    <row r="21" spans="1:14" ht="12.75">
      <c r="A21">
        <v>95</v>
      </c>
      <c r="C21">
        <v>0.05</v>
      </c>
      <c r="F21">
        <f t="shared" si="0"/>
        <v>12.994710012119468</v>
      </c>
      <c r="H21">
        <v>5</v>
      </c>
      <c r="K21">
        <v>50</v>
      </c>
      <c r="N21">
        <f t="shared" si="1"/>
        <v>2586</v>
      </c>
    </row>
    <row r="22" spans="1:14" ht="12.75">
      <c r="A22">
        <v>95</v>
      </c>
      <c r="C22">
        <v>0.025</v>
      </c>
      <c r="F22">
        <f t="shared" si="0"/>
        <v>15.102988453330125</v>
      </c>
      <c r="H22">
        <v>5</v>
      </c>
      <c r="K22">
        <v>50</v>
      </c>
      <c r="N22">
        <f t="shared" si="1"/>
        <v>3006</v>
      </c>
    </row>
    <row r="23" spans="1:14" ht="12.75">
      <c r="A23">
        <v>95</v>
      </c>
      <c r="C23">
        <v>0.01</v>
      </c>
      <c r="F23">
        <f t="shared" si="0"/>
        <v>17.81416439981721</v>
      </c>
      <c r="H23">
        <v>5</v>
      </c>
      <c r="K23">
        <v>50</v>
      </c>
      <c r="N23">
        <f t="shared" si="1"/>
        <v>3546</v>
      </c>
    </row>
    <row r="24" spans="1:14" ht="12.75">
      <c r="A24">
        <v>99</v>
      </c>
      <c r="C24">
        <v>0.1</v>
      </c>
      <c r="F24">
        <f t="shared" si="0"/>
        <v>15.7704413614836</v>
      </c>
      <c r="H24">
        <v>5</v>
      </c>
      <c r="K24">
        <v>50</v>
      </c>
      <c r="N24">
        <f t="shared" si="1"/>
        <v>3139</v>
      </c>
    </row>
    <row r="25" spans="1:14" ht="12.75">
      <c r="A25">
        <v>99</v>
      </c>
      <c r="C25">
        <v>0.05</v>
      </c>
      <c r="F25">
        <f t="shared" si="0"/>
        <v>18.372469349011205</v>
      </c>
      <c r="H25">
        <v>5</v>
      </c>
      <c r="K25">
        <v>50</v>
      </c>
      <c r="N25">
        <f t="shared" si="1"/>
        <v>3657</v>
      </c>
    </row>
    <row r="26" spans="1:14" ht="12.75">
      <c r="A26">
        <v>80</v>
      </c>
      <c r="C26">
        <v>0.05</v>
      </c>
      <c r="F26">
        <f t="shared" si="0"/>
        <v>7.848879734349091</v>
      </c>
      <c r="H26">
        <v>10</v>
      </c>
      <c r="K26">
        <v>30</v>
      </c>
      <c r="N26">
        <f t="shared" si="1"/>
        <v>354</v>
      </c>
    </row>
    <row r="27" spans="1:14" ht="12.75">
      <c r="A27">
        <v>99</v>
      </c>
      <c r="C27">
        <v>0.01</v>
      </c>
      <c r="F27">
        <f t="shared" si="0"/>
        <v>24.031341080481713</v>
      </c>
      <c r="H27">
        <v>5</v>
      </c>
      <c r="K27">
        <v>50</v>
      </c>
      <c r="N27">
        <f t="shared" si="1"/>
        <v>4783</v>
      </c>
    </row>
    <row r="33" spans="1:12" ht="12.75">
      <c r="A33" t="s">
        <v>11</v>
      </c>
      <c r="C33" t="s">
        <v>12</v>
      </c>
      <c r="F33" t="s">
        <v>13</v>
      </c>
      <c r="I33" t="s">
        <v>14</v>
      </c>
      <c r="L33" t="s">
        <v>15</v>
      </c>
    </row>
    <row r="34" spans="1:9" ht="12.75">
      <c r="A34" t="s">
        <v>16</v>
      </c>
      <c r="C34" t="s">
        <v>17</v>
      </c>
      <c r="F34" t="s">
        <v>21</v>
      </c>
      <c r="I34" t="s">
        <v>22</v>
      </c>
    </row>
    <row r="35" spans="4:11" ht="12.75">
      <c r="D35" s="1" t="s">
        <v>18</v>
      </c>
      <c r="H35" s="1" t="s">
        <v>19</v>
      </c>
      <c r="K35" s="1" t="s">
        <v>20</v>
      </c>
    </row>
    <row r="36" spans="1:12" ht="12.75">
      <c r="A36">
        <v>30</v>
      </c>
      <c r="C36">
        <v>0.05</v>
      </c>
      <c r="D36" s="1">
        <f>NORMSINV(1-(C36/2))</f>
        <v>1.9599639845400536</v>
      </c>
      <c r="F36">
        <v>5</v>
      </c>
      <c r="H36" s="1">
        <f>(A36*F36*F36)/((I36*(100-I36))+((I36+F36)*(100-(I36+F36))))</f>
        <v>0.1507537688442211</v>
      </c>
      <c r="I36">
        <v>50</v>
      </c>
      <c r="K36" s="1">
        <f>SQRT(H36)-D36</f>
        <v>-1.571693757965544</v>
      </c>
      <c r="L36" s="2">
        <f>NORMSDIST(K36)*100</f>
        <v>5.801079525305894</v>
      </c>
    </row>
    <row r="37" spans="1:12" ht="12.75">
      <c r="A37">
        <v>500</v>
      </c>
      <c r="C37">
        <v>0.05</v>
      </c>
      <c r="D37" s="1">
        <f aca="true" t="shared" si="2" ref="D37:D51">NORMSINV(1-(C37/2))</f>
        <v>1.9599639845400536</v>
      </c>
      <c r="F37">
        <v>10</v>
      </c>
      <c r="H37" s="1">
        <f aca="true" t="shared" si="3" ref="H37:H51">(A37*F37*F37)/((I37*(100-I37))+((I37+F37)*(100-(I37+F37))))</f>
        <v>11.11111111111111</v>
      </c>
      <c r="I37">
        <v>30</v>
      </c>
      <c r="K37" s="1">
        <f aca="true" t="shared" si="4" ref="K37:K51">SQRT(H37)-D37</f>
        <v>1.3733693487932799</v>
      </c>
      <c r="L37" s="2">
        <f aca="true" t="shared" si="5" ref="L37:L51">NORMSDIST(K37)*100</f>
        <v>91.51812232366409</v>
      </c>
    </row>
    <row r="38" spans="1:12" ht="12.75">
      <c r="A38">
        <v>354</v>
      </c>
      <c r="C38">
        <v>0.05</v>
      </c>
      <c r="D38" s="1">
        <f t="shared" si="2"/>
        <v>1.9599639845400536</v>
      </c>
      <c r="F38">
        <v>10</v>
      </c>
      <c r="H38" s="1">
        <f t="shared" si="3"/>
        <v>7.866666666666666</v>
      </c>
      <c r="I38">
        <v>30</v>
      </c>
      <c r="K38" s="1">
        <f t="shared" si="4"/>
        <v>0.8447938778549635</v>
      </c>
      <c r="L38" s="2">
        <f t="shared" si="5"/>
        <v>80.08870333072989</v>
      </c>
    </row>
    <row r="39" spans="1:12" ht="12.75">
      <c r="A39">
        <v>10</v>
      </c>
      <c r="C39">
        <v>0.05</v>
      </c>
      <c r="D39" s="1">
        <f t="shared" si="2"/>
        <v>1.9599639845400536</v>
      </c>
      <c r="F39">
        <v>10</v>
      </c>
      <c r="H39" s="1">
        <f t="shared" si="3"/>
        <v>0.36075036075036077</v>
      </c>
      <c r="I39">
        <v>12</v>
      </c>
      <c r="K39" s="1">
        <f t="shared" si="4"/>
        <v>-1.3593390094096809</v>
      </c>
      <c r="L39" s="2">
        <f t="shared" si="5"/>
        <v>8.701959405938384</v>
      </c>
    </row>
    <row r="40" spans="1:12" ht="12.75">
      <c r="A40">
        <v>10</v>
      </c>
      <c r="C40">
        <v>0.05</v>
      </c>
      <c r="D40" s="1">
        <f t="shared" si="2"/>
        <v>1.9599639845400536</v>
      </c>
      <c r="F40">
        <v>20</v>
      </c>
      <c r="H40" s="1">
        <f t="shared" si="3"/>
        <v>1.160092807424594</v>
      </c>
      <c r="I40">
        <v>14</v>
      </c>
      <c r="K40" s="1">
        <f t="shared" si="4"/>
        <v>-0.8828879392096443</v>
      </c>
      <c r="L40" s="2">
        <f t="shared" si="5"/>
        <v>18.864841032126005</v>
      </c>
    </row>
    <row r="41" spans="1:12" ht="12.75">
      <c r="A41">
        <v>354</v>
      </c>
      <c r="C41">
        <v>0.05</v>
      </c>
      <c r="D41" s="1">
        <f t="shared" si="2"/>
        <v>1.9599639845400536</v>
      </c>
      <c r="F41">
        <v>10</v>
      </c>
      <c r="H41" s="1">
        <f t="shared" si="3"/>
        <v>7.866666666666666</v>
      </c>
      <c r="I41">
        <v>30</v>
      </c>
      <c r="K41" s="1">
        <f t="shared" si="4"/>
        <v>0.8447938778549635</v>
      </c>
      <c r="L41" s="2">
        <f t="shared" si="5"/>
        <v>80.08870333072989</v>
      </c>
    </row>
    <row r="42" spans="1:12" ht="12.75">
      <c r="A42">
        <v>10</v>
      </c>
      <c r="C42">
        <v>0.05</v>
      </c>
      <c r="D42" s="1">
        <f t="shared" si="2"/>
        <v>1.9599639845400536</v>
      </c>
      <c r="F42">
        <v>30</v>
      </c>
      <c r="H42" s="1">
        <f t="shared" si="3"/>
        <v>2.1951219512195124</v>
      </c>
      <c r="I42">
        <v>50</v>
      </c>
      <c r="K42" s="1">
        <f t="shared" si="4"/>
        <v>-0.4783695895656692</v>
      </c>
      <c r="L42" s="2">
        <f t="shared" si="5"/>
        <v>31.61935870842938</v>
      </c>
    </row>
    <row r="43" spans="1:12" ht="12.75">
      <c r="A43">
        <v>10</v>
      </c>
      <c r="C43">
        <v>0.05</v>
      </c>
      <c r="D43" s="1">
        <f t="shared" si="2"/>
        <v>1.9599639845400536</v>
      </c>
      <c r="F43">
        <v>25</v>
      </c>
      <c r="H43" s="1">
        <f t="shared" si="3"/>
        <v>1.6246425786327008</v>
      </c>
      <c r="I43">
        <v>58</v>
      </c>
      <c r="K43" s="1">
        <f t="shared" si="4"/>
        <v>-0.685349306045921</v>
      </c>
      <c r="L43" s="2">
        <f t="shared" si="5"/>
        <v>24.656176259388058</v>
      </c>
    </row>
    <row r="44" spans="1:12" ht="12.75">
      <c r="A44">
        <v>10</v>
      </c>
      <c r="C44">
        <v>0.05</v>
      </c>
      <c r="D44" s="1">
        <f t="shared" si="2"/>
        <v>1.9599639845400536</v>
      </c>
      <c r="F44">
        <v>28</v>
      </c>
      <c r="H44" s="1">
        <f t="shared" si="3"/>
        <v>2.2685185185185186</v>
      </c>
      <c r="I44">
        <v>60</v>
      </c>
      <c r="K44" s="1">
        <f t="shared" si="4"/>
        <v>-0.45380379434828044</v>
      </c>
      <c r="L44" s="2">
        <f t="shared" si="5"/>
        <v>32.49850261915842</v>
      </c>
    </row>
    <row r="45" spans="1:12" ht="12.75">
      <c r="A45">
        <v>10</v>
      </c>
      <c r="C45">
        <v>0.05</v>
      </c>
      <c r="D45" s="1">
        <f t="shared" si="2"/>
        <v>1.9599639845400536</v>
      </c>
      <c r="F45">
        <v>32</v>
      </c>
      <c r="H45" s="1">
        <f t="shared" si="3"/>
        <v>3.2653061224489797</v>
      </c>
      <c r="I45">
        <v>60</v>
      </c>
      <c r="K45" s="1">
        <f t="shared" si="4"/>
        <v>-0.15294817872955102</v>
      </c>
      <c r="L45" s="2">
        <f t="shared" si="5"/>
        <v>43.92195708573205</v>
      </c>
    </row>
    <row r="46" spans="1:12" ht="12.75">
      <c r="A46">
        <v>10</v>
      </c>
      <c r="C46">
        <v>0.05</v>
      </c>
      <c r="D46" s="1">
        <f t="shared" si="2"/>
        <v>1.9599639845400536</v>
      </c>
      <c r="F46">
        <v>29</v>
      </c>
      <c r="H46" s="1">
        <f t="shared" si="3"/>
        <v>2.4889020420242676</v>
      </c>
      <c r="I46">
        <v>60</v>
      </c>
      <c r="K46" s="1">
        <f t="shared" si="4"/>
        <v>-0.382338540391707</v>
      </c>
      <c r="L46" s="2">
        <f t="shared" si="5"/>
        <v>35.11051355673587</v>
      </c>
    </row>
    <row r="47" spans="1:12" ht="12.75">
      <c r="A47">
        <v>100</v>
      </c>
      <c r="C47">
        <v>0.05</v>
      </c>
      <c r="D47" s="1">
        <f t="shared" si="2"/>
        <v>1.9599639845400536</v>
      </c>
      <c r="F47">
        <v>24</v>
      </c>
      <c r="H47" s="1">
        <f t="shared" si="3"/>
        <v>15.384615384615385</v>
      </c>
      <c r="I47">
        <v>60</v>
      </c>
      <c r="K47" s="1">
        <f t="shared" si="4"/>
        <v>1.9623587182236273</v>
      </c>
      <c r="L47" s="2">
        <f t="shared" si="5"/>
        <v>97.51396322988413</v>
      </c>
    </row>
    <row r="48" spans="1:12" ht="12.75">
      <c r="A48">
        <v>20</v>
      </c>
      <c r="C48">
        <v>0.05</v>
      </c>
      <c r="D48" s="1">
        <f t="shared" si="2"/>
        <v>1.9599639845400536</v>
      </c>
      <c r="F48">
        <v>10.5</v>
      </c>
      <c r="H48" s="1">
        <f t="shared" si="3"/>
        <v>0.4922149673530889</v>
      </c>
      <c r="I48">
        <v>60</v>
      </c>
      <c r="K48" s="1">
        <f t="shared" si="4"/>
        <v>-1.258383648902652</v>
      </c>
      <c r="L48" s="2">
        <f t="shared" si="5"/>
        <v>10.412652120212936</v>
      </c>
    </row>
    <row r="49" spans="1:12" ht="12.75">
      <c r="A49">
        <v>50</v>
      </c>
      <c r="C49">
        <v>0.05</v>
      </c>
      <c r="D49" s="1">
        <f t="shared" si="2"/>
        <v>1.9599639845400536</v>
      </c>
      <c r="F49">
        <v>10</v>
      </c>
      <c r="H49" s="1">
        <f t="shared" si="3"/>
        <v>1.1111111111111112</v>
      </c>
      <c r="I49">
        <v>60</v>
      </c>
      <c r="K49" s="1">
        <f t="shared" si="4"/>
        <v>-0.9058714311505938</v>
      </c>
      <c r="L49" s="2">
        <f t="shared" si="5"/>
        <v>18.250195362618776</v>
      </c>
    </row>
    <row r="50" spans="1:12" ht="12.75">
      <c r="A50">
        <v>20</v>
      </c>
      <c r="C50">
        <v>0.05</v>
      </c>
      <c r="D50" s="1">
        <f t="shared" si="2"/>
        <v>1.9599639845400536</v>
      </c>
      <c r="F50">
        <v>10</v>
      </c>
      <c r="H50" s="1">
        <f t="shared" si="3"/>
        <v>0.4444444444444444</v>
      </c>
      <c r="I50">
        <v>60</v>
      </c>
      <c r="K50" s="1">
        <f t="shared" si="4"/>
        <v>-1.293297317873387</v>
      </c>
      <c r="L50" s="2">
        <f t="shared" si="5"/>
        <v>9.79541239770019</v>
      </c>
    </row>
    <row r="51" spans="1:12" ht="12.75">
      <c r="A51">
        <v>10</v>
      </c>
      <c r="C51">
        <v>0.05</v>
      </c>
      <c r="D51" s="1">
        <f t="shared" si="2"/>
        <v>1.9599639845400536</v>
      </c>
      <c r="F51">
        <v>10</v>
      </c>
      <c r="H51" s="1">
        <f t="shared" si="3"/>
        <v>0.2222222222222222</v>
      </c>
      <c r="I51">
        <v>60</v>
      </c>
      <c r="K51" s="1">
        <f t="shared" si="4"/>
        <v>-1.4885594637490218</v>
      </c>
      <c r="L51" s="2">
        <f t="shared" si="5"/>
        <v>6.830170633363551</v>
      </c>
    </row>
  </sheetData>
  <sheetProtection sheet="1" objects="1" scenarios="1"/>
  <protectedRanges>
    <protectedRange sqref="C36:C51" name="Range8"/>
    <protectedRange sqref="H8:H27" name="Range2"/>
    <protectedRange sqref="K8:K27" name="Range1"/>
    <protectedRange sqref="C8:C27" name="Range3"/>
    <protectedRange sqref="A8:A27" name="Range4"/>
    <protectedRange sqref="A36:A51" name="Range5"/>
    <protectedRange sqref="F36:F51" name="Range6"/>
    <protectedRange sqref="I36:I51" name="Range7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pcanning</dc:creator>
  <cp:keywords/>
  <dc:description/>
  <cp:lastModifiedBy>Angie Wade</cp:lastModifiedBy>
  <dcterms:created xsi:type="dcterms:W3CDTF">2004-05-18T22:37:18Z</dcterms:created>
  <dcterms:modified xsi:type="dcterms:W3CDTF">2015-11-30T11:25:41Z</dcterms:modified>
  <cp:category/>
  <cp:version/>
  <cp:contentType/>
  <cp:contentStatus/>
</cp:coreProperties>
</file>