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7710" windowHeight="6585" activeTab="0"/>
  </bookViews>
  <sheets>
    <sheet name="logit hier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Sean Wallis</author>
  </authors>
  <commentList>
    <comment ref="C7" authorId="0">
      <text>
        <r>
          <rPr>
            <b/>
            <sz val="9"/>
            <rFont val="Tahoma"/>
            <family val="0"/>
          </rPr>
          <t>Sean Wallis:</t>
        </r>
        <r>
          <rPr>
            <sz val="9"/>
            <rFont val="Tahoma"/>
            <family val="0"/>
          </rPr>
          <t xml:space="preserve">
Feel free to experiment with different values of m and k here!</t>
        </r>
      </text>
    </comment>
  </commentList>
</comments>
</file>

<file path=xl/sharedStrings.xml><?xml version="1.0" encoding="utf-8"?>
<sst xmlns="http://schemas.openxmlformats.org/spreadsheetml/2006/main" count="20" uniqueCount="16">
  <si>
    <t>x</t>
  </si>
  <si>
    <t>k</t>
  </si>
  <si>
    <t>m</t>
  </si>
  <si>
    <t>y=logistic(y')</t>
  </si>
  <si>
    <t>y'=m(x-k)</t>
  </si>
  <si>
    <t>A</t>
  </si>
  <si>
    <t>B</t>
  </si>
  <si>
    <t>1-A</t>
  </si>
  <si>
    <t>B*(1-A)</t>
  </si>
  <si>
    <t>B as a subset of the remainder</t>
  </si>
  <si>
    <t>e.g. A represents modal MUST</t>
  </si>
  <si>
    <t>B represents another obligatory expression</t>
  </si>
  <si>
    <t>But B+A are non-exhaustive</t>
  </si>
  <si>
    <t>Plotting on the logit scale shows that the resulting line is non-linear</t>
  </si>
  <si>
    <t>What happens if B alternates with other forms, but not directly with MUST?</t>
  </si>
  <si>
    <t>Subset alternation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</si>
</sst>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00000000"/>
    <numFmt numFmtId="166" formatCode="0.000000000000000"/>
    <numFmt numFmtId="167" formatCode="0.0000000000000"/>
    <numFmt numFmtId="16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4"/>
          <c:w val="0.95925"/>
          <c:h val="0.94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hier'!$D$7:$W$7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hier'!$D$10:$W$10</c:f>
              <c:numCache/>
            </c:numRef>
          </c:val>
          <c:smooth val="0"/>
        </c:ser>
        <c:ser>
          <c:idx val="2"/>
          <c:order val="2"/>
          <c:tx>
            <c:v>B*(1-A)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hier'!$D$13:$W$13</c:f>
              <c:numCache/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4"/>
          <c:w val="0.95925"/>
          <c:h val="0.94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hier'!$D$6:$W$6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hier'!$D$9:$W$9</c:f>
              <c:numCache/>
            </c:numRef>
          </c:val>
          <c:smooth val="0"/>
        </c:ser>
        <c:ser>
          <c:idx val="2"/>
          <c:order val="2"/>
          <c:tx>
            <c:v>B*(1-A)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hier'!$D$5:$W$5</c:f>
              <c:numCache/>
            </c:numRef>
          </c:cat>
          <c:val>
            <c:numRef>
              <c:f>'logit hier'!$D$14:$W$14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14</xdr:row>
      <xdr:rowOff>123825</xdr:rowOff>
    </xdr:from>
    <xdr:to>
      <xdr:col>16</xdr:col>
      <xdr:colOff>28575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4791075" y="2390775"/>
        <a:ext cx="4705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14</xdr:row>
      <xdr:rowOff>133350</xdr:rowOff>
    </xdr:from>
    <xdr:to>
      <xdr:col>24</xdr:col>
      <xdr:colOff>19050</xdr:colOff>
      <xdr:row>38</xdr:row>
      <xdr:rowOff>28575</xdr:rowOff>
    </xdr:to>
    <xdr:graphicFrame>
      <xdr:nvGraphicFramePr>
        <xdr:cNvPr id="2" name="Chart 4"/>
        <xdr:cNvGraphicFramePr/>
      </xdr:nvGraphicFramePr>
      <xdr:xfrm>
        <a:off x="9610725" y="2400300"/>
        <a:ext cx="47053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"/>
  <sheetViews>
    <sheetView tabSelected="1" workbookViewId="0" topLeftCell="A1">
      <selection activeCell="B23" sqref="B23"/>
    </sheetView>
  </sheetViews>
  <sheetFormatPr defaultColWidth="8.8515625" defaultRowHeight="12.75"/>
  <cols>
    <col min="4" max="4" width="9.140625" style="0" customWidth="1"/>
    <col min="24" max="24" width="10.421875" style="0" bestFit="1" customWidth="1"/>
  </cols>
  <sheetData>
    <row r="2" ht="12.75">
      <c r="B2" s="5" t="s">
        <v>15</v>
      </c>
    </row>
    <row r="5" spans="2:23" ht="12.75">
      <c r="B5" t="s">
        <v>0</v>
      </c>
      <c r="D5" s="2">
        <v>0</v>
      </c>
      <c r="E5" s="2">
        <f>D5+1</f>
        <v>1</v>
      </c>
      <c r="F5" s="2">
        <f aca="true" t="shared" si="0" ref="F5:W5">E5+1</f>
        <v>2</v>
      </c>
      <c r="G5" s="2">
        <f t="shared" si="0"/>
        <v>3</v>
      </c>
      <c r="H5" s="2">
        <f t="shared" si="0"/>
        <v>4</v>
      </c>
      <c r="I5" s="2">
        <f t="shared" si="0"/>
        <v>5</v>
      </c>
      <c r="J5" s="2">
        <f t="shared" si="0"/>
        <v>6</v>
      </c>
      <c r="K5" s="2">
        <f t="shared" si="0"/>
        <v>7</v>
      </c>
      <c r="L5" s="2">
        <f t="shared" si="0"/>
        <v>8</v>
      </c>
      <c r="M5" s="2">
        <f t="shared" si="0"/>
        <v>9</v>
      </c>
      <c r="N5" s="2">
        <f t="shared" si="0"/>
        <v>10</v>
      </c>
      <c r="O5" s="2">
        <f t="shared" si="0"/>
        <v>11</v>
      </c>
      <c r="P5" s="2">
        <f t="shared" si="0"/>
        <v>12</v>
      </c>
      <c r="Q5" s="2">
        <f t="shared" si="0"/>
        <v>13</v>
      </c>
      <c r="R5" s="2">
        <f t="shared" si="0"/>
        <v>14</v>
      </c>
      <c r="S5" s="2">
        <f t="shared" si="0"/>
        <v>15</v>
      </c>
      <c r="T5" s="2">
        <f t="shared" si="0"/>
        <v>16</v>
      </c>
      <c r="U5" s="2">
        <f t="shared" si="0"/>
        <v>17</v>
      </c>
      <c r="V5" s="2">
        <f t="shared" si="0"/>
        <v>18</v>
      </c>
      <c r="W5" s="2">
        <f t="shared" si="0"/>
        <v>19</v>
      </c>
    </row>
    <row r="6" spans="1:25" ht="12.75">
      <c r="A6" t="s">
        <v>5</v>
      </c>
      <c r="B6" t="s">
        <v>2</v>
      </c>
      <c r="C6" s="3">
        <v>-0.5</v>
      </c>
      <c r="D6" s="1">
        <f>$C6*(D$5-$C7)</f>
        <v>5</v>
      </c>
      <c r="E6" s="1">
        <f aca="true" t="shared" si="1" ref="E6:W6">$C6*(E$5-$C7)</f>
        <v>4.5</v>
      </c>
      <c r="F6" s="1">
        <f t="shared" si="1"/>
        <v>4</v>
      </c>
      <c r="G6" s="1">
        <f t="shared" si="1"/>
        <v>3.5</v>
      </c>
      <c r="H6" s="1">
        <f t="shared" si="1"/>
        <v>3</v>
      </c>
      <c r="I6" s="1">
        <f t="shared" si="1"/>
        <v>2.5</v>
      </c>
      <c r="J6" s="1">
        <f t="shared" si="1"/>
        <v>2</v>
      </c>
      <c r="K6" s="1">
        <f t="shared" si="1"/>
        <v>1.5</v>
      </c>
      <c r="L6" s="1">
        <f t="shared" si="1"/>
        <v>1</v>
      </c>
      <c r="M6" s="1">
        <f t="shared" si="1"/>
        <v>0.5</v>
      </c>
      <c r="N6" s="1">
        <f t="shared" si="1"/>
        <v>0</v>
      </c>
      <c r="O6" s="1">
        <f t="shared" si="1"/>
        <v>-0.5</v>
      </c>
      <c r="P6" s="1">
        <f t="shared" si="1"/>
        <v>-1</v>
      </c>
      <c r="Q6" s="1">
        <f t="shared" si="1"/>
        <v>-1.5</v>
      </c>
      <c r="R6" s="1">
        <f t="shared" si="1"/>
        <v>-2</v>
      </c>
      <c r="S6" s="1">
        <f t="shared" si="1"/>
        <v>-2.5</v>
      </c>
      <c r="T6" s="1">
        <f t="shared" si="1"/>
        <v>-3</v>
      </c>
      <c r="U6" s="1">
        <f t="shared" si="1"/>
        <v>-3.5</v>
      </c>
      <c r="V6" s="1">
        <f t="shared" si="1"/>
        <v>-4</v>
      </c>
      <c r="W6" s="1">
        <f t="shared" si="1"/>
        <v>-4.5</v>
      </c>
      <c r="X6" t="s">
        <v>4</v>
      </c>
      <c r="Y6" t="s">
        <v>5</v>
      </c>
    </row>
    <row r="7" spans="2:24" ht="12.75">
      <c r="B7" t="s">
        <v>1</v>
      </c>
      <c r="C7" s="3">
        <v>10</v>
      </c>
      <c r="D7" s="1">
        <f>1/(1+EXP(-D6))</f>
        <v>0.9933071490757153</v>
      </c>
      <c r="E7" s="1">
        <f aca="true" t="shared" si="2" ref="E7:W7">1/(1+EXP(-E6))</f>
        <v>0.9890130573694068</v>
      </c>
      <c r="F7" s="1">
        <f t="shared" si="2"/>
        <v>0.9820137900379085</v>
      </c>
      <c r="G7" s="1">
        <f t="shared" si="2"/>
        <v>0.9706877692486436</v>
      </c>
      <c r="H7" s="1">
        <f t="shared" si="2"/>
        <v>0.9525741268224334</v>
      </c>
      <c r="I7" s="1">
        <f t="shared" si="2"/>
        <v>0.9241418199787566</v>
      </c>
      <c r="J7" s="1">
        <f t="shared" si="2"/>
        <v>0.8807970779778823</v>
      </c>
      <c r="K7" s="1">
        <f t="shared" si="2"/>
        <v>0.8175744761936437</v>
      </c>
      <c r="L7" s="1">
        <f t="shared" si="2"/>
        <v>0.7310585786300049</v>
      </c>
      <c r="M7" s="1">
        <f t="shared" si="2"/>
        <v>0.6224593312018546</v>
      </c>
      <c r="N7" s="1">
        <f t="shared" si="2"/>
        <v>0.5</v>
      </c>
      <c r="O7" s="1">
        <f t="shared" si="2"/>
        <v>0.3775406687981454</v>
      </c>
      <c r="P7" s="1">
        <f t="shared" si="2"/>
        <v>0.2689414213699951</v>
      </c>
      <c r="Q7" s="1">
        <f t="shared" si="2"/>
        <v>0.18242552380635635</v>
      </c>
      <c r="R7" s="1">
        <f t="shared" si="2"/>
        <v>0.11920292202211755</v>
      </c>
      <c r="S7" s="1">
        <f t="shared" si="2"/>
        <v>0.07585818002124355</v>
      </c>
      <c r="T7" s="1">
        <f t="shared" si="2"/>
        <v>0.04742587317756678</v>
      </c>
      <c r="U7" s="1">
        <f t="shared" si="2"/>
        <v>0.02931223075135632</v>
      </c>
      <c r="V7" s="1">
        <f t="shared" si="2"/>
        <v>0.01798620996209156</v>
      </c>
      <c r="W7" s="1">
        <f t="shared" si="2"/>
        <v>0.01098694263059318</v>
      </c>
      <c r="X7" t="s">
        <v>3</v>
      </c>
    </row>
    <row r="8" spans="4:23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12.75">
      <c r="A9" t="s">
        <v>6</v>
      </c>
      <c r="C9" s="4">
        <v>-0.25</v>
      </c>
      <c r="D9" s="1">
        <f>$C9*(D$5-$C10)</f>
        <v>2.5</v>
      </c>
      <c r="E9" s="1">
        <f aca="true" t="shared" si="3" ref="E9:W9">$C9*(E$5-$C10)</f>
        <v>2.25</v>
      </c>
      <c r="F9" s="1">
        <f t="shared" si="3"/>
        <v>2</v>
      </c>
      <c r="G9" s="1">
        <f t="shared" si="3"/>
        <v>1.75</v>
      </c>
      <c r="H9" s="1">
        <f t="shared" si="3"/>
        <v>1.5</v>
      </c>
      <c r="I9" s="1">
        <f t="shared" si="3"/>
        <v>1.25</v>
      </c>
      <c r="J9" s="1">
        <f t="shared" si="3"/>
        <v>1</v>
      </c>
      <c r="K9" s="1">
        <f t="shared" si="3"/>
        <v>0.75</v>
      </c>
      <c r="L9" s="1">
        <f t="shared" si="3"/>
        <v>0.5</v>
      </c>
      <c r="M9" s="1">
        <f t="shared" si="3"/>
        <v>0.25</v>
      </c>
      <c r="N9" s="1">
        <f t="shared" si="3"/>
        <v>0</v>
      </c>
      <c r="O9" s="1">
        <f t="shared" si="3"/>
        <v>-0.25</v>
      </c>
      <c r="P9" s="1">
        <f t="shared" si="3"/>
        <v>-0.5</v>
      </c>
      <c r="Q9" s="1">
        <f t="shared" si="3"/>
        <v>-0.75</v>
      </c>
      <c r="R9" s="1">
        <f t="shared" si="3"/>
        <v>-1</v>
      </c>
      <c r="S9" s="1">
        <f t="shared" si="3"/>
        <v>-1.25</v>
      </c>
      <c r="T9" s="1">
        <f t="shared" si="3"/>
        <v>-1.5</v>
      </c>
      <c r="U9" s="1">
        <f t="shared" si="3"/>
        <v>-1.75</v>
      </c>
      <c r="V9" s="1">
        <f t="shared" si="3"/>
        <v>-2</v>
      </c>
      <c r="W9" s="1">
        <f t="shared" si="3"/>
        <v>-2.25</v>
      </c>
      <c r="Y9" t="s">
        <v>6</v>
      </c>
    </row>
    <row r="10" spans="3:23" ht="12.75">
      <c r="C10" s="4">
        <v>10</v>
      </c>
      <c r="D10" s="1">
        <f>1/(1+EXP(-D9))</f>
        <v>0.9241418199787566</v>
      </c>
      <c r="E10" s="1">
        <f aca="true" t="shared" si="4" ref="E10:W10">1/(1+EXP(-E9))</f>
        <v>0.9046505351008906</v>
      </c>
      <c r="F10" s="1">
        <f t="shared" si="4"/>
        <v>0.8807970779778823</v>
      </c>
      <c r="G10" s="1">
        <f t="shared" si="4"/>
        <v>0.8519528019683106</v>
      </c>
      <c r="H10" s="1">
        <f t="shared" si="4"/>
        <v>0.8175744761936437</v>
      </c>
      <c r="I10" s="1">
        <f t="shared" si="4"/>
        <v>0.7772998611746911</v>
      </c>
      <c r="J10" s="1">
        <f t="shared" si="4"/>
        <v>0.7310585786300049</v>
      </c>
      <c r="K10" s="1">
        <f t="shared" si="4"/>
        <v>0.679178699175393</v>
      </c>
      <c r="L10" s="1">
        <f t="shared" si="4"/>
        <v>0.6224593312018546</v>
      </c>
      <c r="M10" s="1">
        <f t="shared" si="4"/>
        <v>0.5621765008857981</v>
      </c>
      <c r="N10" s="1">
        <f t="shared" si="4"/>
        <v>0.5</v>
      </c>
      <c r="O10" s="1">
        <f t="shared" si="4"/>
        <v>0.43782349911420193</v>
      </c>
      <c r="P10" s="1">
        <f t="shared" si="4"/>
        <v>0.3775406687981454</v>
      </c>
      <c r="Q10" s="1">
        <f t="shared" si="4"/>
        <v>0.320821300824607</v>
      </c>
      <c r="R10" s="1">
        <f t="shared" si="4"/>
        <v>0.2689414213699951</v>
      </c>
      <c r="S10" s="1">
        <f t="shared" si="4"/>
        <v>0.22270013882530884</v>
      </c>
      <c r="T10" s="1">
        <f t="shared" si="4"/>
        <v>0.18242552380635635</v>
      </c>
      <c r="U10" s="1">
        <f t="shared" si="4"/>
        <v>0.14804719803168948</v>
      </c>
      <c r="V10" s="1">
        <f t="shared" si="4"/>
        <v>0.11920292202211755</v>
      </c>
      <c r="W10" s="1">
        <f t="shared" si="4"/>
        <v>0.09534946489910949</v>
      </c>
    </row>
    <row r="11" spans="4:23" ht="12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12.75">
      <c r="A12" t="s">
        <v>7</v>
      </c>
      <c r="D12" s="1">
        <f>1-D7</f>
        <v>0.006692850924284732</v>
      </c>
      <c r="E12" s="1">
        <f aca="true" t="shared" si="5" ref="E12:W12">1-E7</f>
        <v>0.010986942630593188</v>
      </c>
      <c r="F12" s="1">
        <f t="shared" si="5"/>
        <v>0.01798620996209155</v>
      </c>
      <c r="G12" s="1">
        <f t="shared" si="5"/>
        <v>0.02931223075135636</v>
      </c>
      <c r="H12" s="1">
        <f t="shared" si="5"/>
        <v>0.047425873177566635</v>
      </c>
      <c r="I12" s="1">
        <f t="shared" si="5"/>
        <v>0.07585818002124345</v>
      </c>
      <c r="J12" s="1">
        <f t="shared" si="5"/>
        <v>0.11920292202211769</v>
      </c>
      <c r="K12" s="1">
        <f t="shared" si="5"/>
        <v>0.18242552380635635</v>
      </c>
      <c r="L12" s="1">
        <f t="shared" si="5"/>
        <v>0.2689414213699951</v>
      </c>
      <c r="M12" s="1">
        <f t="shared" si="5"/>
        <v>0.3775406687981454</v>
      </c>
      <c r="N12" s="1">
        <f t="shared" si="5"/>
        <v>0.5</v>
      </c>
      <c r="O12" s="1">
        <f t="shared" si="5"/>
        <v>0.6224593312018546</v>
      </c>
      <c r="P12" s="1">
        <f t="shared" si="5"/>
        <v>0.7310585786300049</v>
      </c>
      <c r="Q12" s="1">
        <f t="shared" si="5"/>
        <v>0.8175744761936437</v>
      </c>
      <c r="R12" s="1">
        <f t="shared" si="5"/>
        <v>0.8807970779778824</v>
      </c>
      <c r="S12" s="1">
        <f t="shared" si="5"/>
        <v>0.9241418199787564</v>
      </c>
      <c r="T12" s="1">
        <f t="shared" si="5"/>
        <v>0.9525741268224333</v>
      </c>
      <c r="U12" s="1">
        <f t="shared" si="5"/>
        <v>0.9706877692486436</v>
      </c>
      <c r="V12" s="1">
        <f t="shared" si="5"/>
        <v>0.9820137900379085</v>
      </c>
      <c r="W12" s="1">
        <f t="shared" si="5"/>
        <v>0.9890130573694068</v>
      </c>
      <c r="Y12" t="s">
        <v>7</v>
      </c>
    </row>
    <row r="13" spans="1:25" ht="12.75">
      <c r="A13" t="s">
        <v>8</v>
      </c>
      <c r="D13" s="1">
        <f>D10*D12</f>
        <v>0.0061851434340149955</v>
      </c>
      <c r="E13" s="1">
        <f aca="true" t="shared" si="6" ref="E13:W13">E10*E12</f>
        <v>0.009939343529888914</v>
      </c>
      <c r="F13" s="1">
        <f t="shared" si="6"/>
        <v>0.015842201178506914</v>
      </c>
      <c r="G13" s="1">
        <f t="shared" si="6"/>
        <v>0.024972637120559728</v>
      </c>
      <c r="H13" s="1">
        <f t="shared" si="6"/>
        <v>0.038774183421175216</v>
      </c>
      <c r="I13" s="1">
        <f t="shared" si="6"/>
        <v>0.05896455279947726</v>
      </c>
      <c r="J13" s="1">
        <f t="shared" si="6"/>
        <v>0.08714431874203267</v>
      </c>
      <c r="K13" s="1">
        <f t="shared" si="6"/>
        <v>0.12389952995519078</v>
      </c>
      <c r="L13" s="1">
        <f t="shared" si="6"/>
        <v>0.16740509727844333</v>
      </c>
      <c r="M13" s="1">
        <f t="shared" si="6"/>
        <v>0.2122444921270254</v>
      </c>
      <c r="N13" s="1">
        <f t="shared" si="6"/>
        <v>0.25</v>
      </c>
      <c r="O13" s="1">
        <f t="shared" si="6"/>
        <v>0.2725273224430819</v>
      </c>
      <c r="P13" s="1">
        <f t="shared" si="6"/>
        <v>0.27600434470659363</v>
      </c>
      <c r="Q13" s="1">
        <f t="shared" si="6"/>
        <v>0.26229530697344144</v>
      </c>
      <c r="R13" s="1">
        <f t="shared" si="6"/>
        <v>0.2368828180899101</v>
      </c>
      <c r="S13" s="1">
        <f t="shared" si="6"/>
        <v>0.20580651160354263</v>
      </c>
      <c r="T13" s="1">
        <f t="shared" si="6"/>
        <v>0.1737738340499649</v>
      </c>
      <c r="U13" s="1">
        <f t="shared" si="6"/>
        <v>0.14370760440089284</v>
      </c>
      <c r="V13" s="1">
        <f t="shared" si="6"/>
        <v>0.11705891323853292</v>
      </c>
      <c r="W13" s="1">
        <f t="shared" si="6"/>
        <v>0.09430186579840522</v>
      </c>
      <c r="Y13" t="s">
        <v>8</v>
      </c>
    </row>
    <row r="14" spans="4:23" ht="12.75">
      <c r="D14" s="1">
        <f>LN(D13)-LN(1-D13)</f>
        <v>-5.0794007321073735</v>
      </c>
      <c r="E14" s="1">
        <f aca="true" t="shared" si="7" ref="E14:W14">LN(E13)-LN(1-E13)</f>
        <v>-4.601265235196689</v>
      </c>
      <c r="F14" s="1">
        <f t="shared" si="7"/>
        <v>-4.129108908829851</v>
      </c>
      <c r="G14" s="1">
        <f t="shared" si="7"/>
        <v>-3.6646848248243495</v>
      </c>
      <c r="H14" s="1">
        <f t="shared" si="7"/>
        <v>-3.2104547127722247</v>
      </c>
      <c r="I14" s="1">
        <f t="shared" si="7"/>
        <v>-2.7700443452453074</v>
      </c>
      <c r="J14" s="1">
        <f t="shared" si="7"/>
        <v>-2.349012216768185</v>
      </c>
      <c r="K14" s="1">
        <f t="shared" si="7"/>
        <v>-1.9560097813072754</v>
      </c>
      <c r="L14" s="1">
        <f t="shared" si="7"/>
        <v>-1.6041306053367284</v>
      </c>
      <c r="M14" s="1">
        <f t="shared" si="7"/>
        <v>-1.3114488975945138</v>
      </c>
      <c r="N14" s="1">
        <f t="shared" si="7"/>
        <v>-1.0986122886681096</v>
      </c>
      <c r="O14" s="1">
        <f t="shared" si="7"/>
        <v>-0.9818375667943999</v>
      </c>
      <c r="P14" s="1">
        <f t="shared" si="7"/>
        <v>-0.9643687841079449</v>
      </c>
      <c r="Q14" s="1">
        <f t="shared" si="7"/>
        <v>-1.0340726046861717</v>
      </c>
      <c r="R14" s="1">
        <f t="shared" si="7"/>
        <v>-1.1698460195562859</v>
      </c>
      <c r="S14" s="1">
        <f t="shared" si="7"/>
        <v>-1.3503906563725325</v>
      </c>
      <c r="T14" s="1">
        <f t="shared" si="7"/>
        <v>-1.5591138952728034</v>
      </c>
      <c r="U14" s="1">
        <f t="shared" si="7"/>
        <v>-1.7848311911877188</v>
      </c>
      <c r="V14" s="1">
        <f t="shared" si="7"/>
        <v>-2.020581138947329</v>
      </c>
      <c r="W14" s="1">
        <f t="shared" si="7"/>
        <v>-2.262205090099707</v>
      </c>
    </row>
    <row r="15" spans="4:23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5:23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8" ht="12.75">
      <c r="B18" t="s">
        <v>9</v>
      </c>
    </row>
    <row r="19" ht="12.75">
      <c r="B19" t="s">
        <v>10</v>
      </c>
    </row>
    <row r="20" ht="12.75">
      <c r="B20" t="s">
        <v>11</v>
      </c>
    </row>
    <row r="22" ht="12.75">
      <c r="B22" t="s">
        <v>12</v>
      </c>
    </row>
    <row r="23" ht="12.75">
      <c r="B23" t="s">
        <v>14</v>
      </c>
    </row>
    <row r="25" ht="12.75">
      <c r="B25" t="s">
        <v>13</v>
      </c>
    </row>
  </sheetData>
  <printOptions/>
  <pageMargins left="0.75" right="0.75" top="1" bottom="1" header="0.5" footer="0.5"/>
  <pageSetup orientation="portrait" paperSiz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2015-03-31T07:32:50Z</dcterms:created>
  <dcterms:modified xsi:type="dcterms:W3CDTF">2015-05-22T10:15:40Z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